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6"/>
  </bookViews>
  <sheets>
    <sheet name="2014" sheetId="1" r:id="rId1"/>
    <sheet name="2013" sheetId="2" r:id="rId2"/>
    <sheet name="2012" sheetId="3" r:id="rId3"/>
    <sheet name="2011" sheetId="4" r:id="rId4"/>
    <sheet name="Evol foyers impots" sheetId="5" r:id="rId5"/>
    <sheet name="Concentration impot" sheetId="6" r:id="rId6"/>
    <sheet name="&gt;200,000" sheetId="7" r:id="rId7"/>
    <sheet name="Impot par foyer" sheetId="8" r:id="rId8"/>
  </sheets>
  <definedNames>
    <definedName name="National" localSheetId="3">'2011'!#REF!</definedName>
    <definedName name="National" localSheetId="2">'2012'!$B$4:$K$33</definedName>
    <definedName name="National" localSheetId="1">'2013'!$B$4:$K$33</definedName>
    <definedName name="National">'2014'!$B$4:$K$33</definedName>
  </definedNames>
  <calcPr fullCalcOnLoad="1"/>
</workbook>
</file>

<file path=xl/sharedStrings.xml><?xml version="1.0" encoding="utf-8"?>
<sst xmlns="http://schemas.openxmlformats.org/spreadsheetml/2006/main" count="367" uniqueCount="82">
  <si>
    <t>Retour au menu général</t>
  </si>
  <si>
    <t>NATIONAL</t>
  </si>
  <si>
    <t>IRCOM 2014 (revenus 2013)</t>
  </si>
  <si>
    <t>(Montants en milliers d'euros, excepté celui du RFR par tranche)</t>
  </si>
  <si>
    <t xml:space="preserve">  Revenu fiscal de référence par tranche (en euros)</t>
  </si>
  <si>
    <t>Nombre de foyers fiscaux</t>
  </si>
  <si>
    <t>Revenu fiscal de référence des foyers fiscaux</t>
  </si>
  <si>
    <t>Impôt net (total) *</t>
  </si>
  <si>
    <t>Nombre de foyers fiscaux imposés</t>
  </si>
  <si>
    <t>Revenu fiscal de référence des foyers fiscaux imposés</t>
  </si>
  <si>
    <t>Traitements et salaires</t>
  </si>
  <si>
    <t>Retraites et pensions</t>
  </si>
  <si>
    <t>Nombre de foyers concernés</t>
  </si>
  <si>
    <t>Montant</t>
  </si>
  <si>
    <t>0 à 10 000</t>
  </si>
  <si>
    <t>10 001 à 12 000</t>
  </si>
  <si>
    <t>12 001 à 15 000</t>
  </si>
  <si>
    <t>15 001 à 20 000</t>
  </si>
  <si>
    <t>20 001 à 30 000</t>
  </si>
  <si>
    <t>30 001 à 50 000</t>
  </si>
  <si>
    <t>50 001 à 100 000</t>
  </si>
  <si>
    <r>
      <t xml:space="preserve">Plus de 100 000 </t>
    </r>
    <r>
      <rPr>
        <i/>
        <sz val="10"/>
        <color indexed="18"/>
        <rFont val="Arial"/>
        <family val="2"/>
      </rPr>
      <t>dont:</t>
    </r>
  </si>
  <si>
    <t>100 001 à 200 000</t>
  </si>
  <si>
    <t>200 001 à 300 000</t>
  </si>
  <si>
    <t>300 001 à 400 000</t>
  </si>
  <si>
    <t>400 001 à 500 000</t>
  </si>
  <si>
    <t>500 001 à 600 000</t>
  </si>
  <si>
    <t>600 001 à 700 000</t>
  </si>
  <si>
    <t>700 001 à 800 000</t>
  </si>
  <si>
    <t>800 001 à 900 000</t>
  </si>
  <si>
    <t>900 001 à 1 000 000</t>
  </si>
  <si>
    <t>1 000 001 à 2 000 000</t>
  </si>
  <si>
    <t>2 000 001 à 3 000 000</t>
  </si>
  <si>
    <t>3 000 001 à 4 000 000</t>
  </si>
  <si>
    <t>4 000 001 à 5 000 000</t>
  </si>
  <si>
    <t>5 000 001 à 6 000 000</t>
  </si>
  <si>
    <t>6 000 001 à 7 000 000</t>
  </si>
  <si>
    <t>7 000 001 à 8 000 000</t>
  </si>
  <si>
    <t>n.d.</t>
  </si>
  <si>
    <t>8 000 001 à 9 000 000</t>
  </si>
  <si>
    <t>Plus de 9 000 000</t>
  </si>
  <si>
    <t>Total</t>
  </si>
  <si>
    <t>Dont "non résidents" (DRESG)</t>
  </si>
  <si>
    <r>
      <t xml:space="preserve">* Impôt sur le revenu émis par voie de rôle, </t>
    </r>
    <r>
      <rPr>
        <i/>
        <sz val="10"/>
        <color indexed="18"/>
        <rFont val="Arial"/>
        <family val="2"/>
      </rPr>
      <t>i.e.</t>
    </r>
    <r>
      <rPr>
        <sz val="10"/>
        <color indexed="18"/>
        <rFont val="Arial"/>
        <family val="2"/>
      </rPr>
      <t xml:space="preserve"> hors prélèvement forfaitaire obligatoire sur les revenus de capitaux mobiliers, hors prélèvements libératoires (sur revenus de capitaux </t>
    </r>
  </si>
  <si>
    <t>mobiliers, sur revenus des auto-entrepreneurs) et hors impôt sur les plus-values immobilières.</t>
  </si>
  <si>
    <t>Impôt net (total)</t>
  </si>
  <si>
    <t>(Montants en millions d'euros, excepté celui du RFR par tranche)</t>
  </si>
  <si>
    <t>IRCOM 2013 (revenus 2012)</t>
  </si>
  <si>
    <t>IRCOM 2012 (revenus 2011)</t>
  </si>
  <si>
    <t>Nombre de foyers fiscaux imposables</t>
  </si>
  <si>
    <t>Revenu fiscal de référence des foyers fiscaux imposables</t>
  </si>
  <si>
    <t>n.d</t>
  </si>
  <si>
    <t>IRCOM 2011 (revenus 2010)</t>
  </si>
  <si>
    <t>(Nombre en milliers ; montants en milliards d'euros, excepté celui du RFR par tranche)</t>
  </si>
  <si>
    <t xml:space="preserve">   Impôt net (total)</t>
  </si>
  <si>
    <t>+ de 100 000</t>
  </si>
  <si>
    <t>RFR par tranche</t>
  </si>
  <si>
    <t>Evol</t>
  </si>
  <si>
    <t>2014</t>
  </si>
  <si>
    <t>2013</t>
  </si>
  <si>
    <t>Evol2</t>
  </si>
  <si>
    <t>2012</t>
  </si>
  <si>
    <t>Evol3</t>
  </si>
  <si>
    <t>2011</t>
  </si>
  <si>
    <r>
      <t xml:space="preserve">Plus de 100 000 </t>
    </r>
    <r>
      <rPr>
        <i/>
        <sz val="10"/>
        <color indexed="8"/>
        <rFont val="Arial"/>
        <family val="2"/>
      </rPr>
      <t>dont:</t>
    </r>
  </si>
  <si>
    <t>Impôt net</t>
  </si>
  <si>
    <t>Colonne1</t>
  </si>
  <si>
    <t>Concentration des foyers foyers fiscaux</t>
  </si>
  <si>
    <t>Concentration de l'impôt</t>
  </si>
  <si>
    <t>pct</t>
  </si>
  <si>
    <t>pct2</t>
  </si>
  <si>
    <t>pct3</t>
  </si>
  <si>
    <t>pct4</t>
  </si>
  <si>
    <t>Nombre foyers fiscaux</t>
  </si>
  <si>
    <t>% nb foyers</t>
  </si>
  <si>
    <t>% impôt</t>
  </si>
  <si>
    <t>20143</t>
  </si>
  <si>
    <t>Foyers &gt;200,000 euros</t>
  </si>
  <si>
    <t>Foyers 100-200,000 euros</t>
  </si>
  <si>
    <t>Nb foyers</t>
  </si>
  <si>
    <t>Impôt payé</t>
  </si>
  <si>
    <t>Impôt payé par foyer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</si>
</sst>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,"/>
    <numFmt numFmtId="165" formatCode="#,##0.0,,"/>
    <numFmt numFmtId="166" formatCode="#,##0.0"/>
    <numFmt numFmtId="167" formatCode="_-* #,##0.0\ _€_-;\-* #,##0.0\ _€_-;_-* &quot;-&quot;??\ _€_-;_-@_-"/>
    <numFmt numFmtId="168" formatCode="_-* #,##0\ _€_-;\-* #,##0\ _€_-;_-* &quot;-&quot;??\ _€_-;_-@_-"/>
    <numFmt numFmtId="169" formatCode="0.0%"/>
    <numFmt numFmtId="170" formatCode="0.000%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34">
    <font>
      <sz val="10"/>
      <name val="MS Sans Serif"/>
      <family val="2"/>
    </font>
    <font>
      <sz val="10"/>
      <name val="Arial"/>
      <family val="0"/>
    </font>
    <font>
      <b/>
      <sz val="12"/>
      <color indexed="18"/>
      <name val="Arial"/>
      <family val="2"/>
    </font>
    <font>
      <u val="single"/>
      <sz val="10"/>
      <color indexed="12"/>
      <name val="MS Sans Serif"/>
      <family val="2"/>
    </font>
    <font>
      <b/>
      <sz val="20"/>
      <color indexed="18"/>
      <name val="Arial"/>
      <family val="2"/>
    </font>
    <font>
      <sz val="10"/>
      <color indexed="18"/>
      <name val="MS Sans Serif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i/>
      <sz val="9"/>
      <color indexed="18"/>
      <name val="Arial"/>
      <family val="2"/>
    </font>
    <font>
      <b/>
      <sz val="10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tted">
        <color indexed="18"/>
      </top>
      <bottom>
        <color indexed="63"/>
      </bottom>
    </border>
    <border>
      <left>
        <color indexed="63"/>
      </left>
      <right>
        <color indexed="63"/>
      </right>
      <top style="dotted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tted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tted">
        <color indexed="18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9" borderId="1" applyNumberFormat="0" applyAlignment="0" applyProtection="0"/>
    <xf numFmtId="0" fontId="20" fillId="0" borderId="2" applyNumberFormat="0" applyFill="0" applyAlignment="0" applyProtection="0"/>
    <xf numFmtId="0" fontId="0" fillId="5" borderId="3" applyNumberFormat="0" applyFont="0" applyAlignment="0" applyProtection="0"/>
    <xf numFmtId="0" fontId="17" fillId="3" borderId="1" applyNumberFormat="0" applyAlignment="0" applyProtection="0"/>
    <xf numFmtId="0" fontId="15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14" fillId="7" borderId="0" applyNumberFormat="0" applyBorder="0" applyAlignment="0" applyProtection="0"/>
    <xf numFmtId="0" fontId="18" fillId="9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14" borderId="9" applyNumberFormat="0" applyAlignment="0" applyProtection="0"/>
  </cellStyleXfs>
  <cellXfs count="142">
    <xf numFmtId="0" fontId="0" fillId="0" borderId="0" xfId="0" applyAlignment="1">
      <alignment/>
    </xf>
    <xf numFmtId="0" fontId="1" fillId="18" borderId="0" xfId="0" applyFont="1" applyFill="1" applyAlignment="1">
      <alignment/>
    </xf>
    <xf numFmtId="3" fontId="5" fillId="0" borderId="0" xfId="56" applyNumberFormat="1" applyFont="1" applyAlignment="1">
      <alignment horizontal="right" vertical="center"/>
      <protection/>
    </xf>
    <xf numFmtId="0" fontId="0" fillId="0" borderId="0" xfId="0" applyFill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3" fontId="9" fillId="0" borderId="21" xfId="54" applyNumberFormat="1" applyFont="1" applyFill="1" applyBorder="1" applyAlignment="1">
      <alignment horizontal="center" wrapText="1"/>
      <protection/>
    </xf>
    <xf numFmtId="3" fontId="9" fillId="18" borderId="22" xfId="0" applyNumberFormat="1" applyFont="1" applyFill="1" applyBorder="1" applyAlignment="1">
      <alignment horizontal="right" vertical="center"/>
    </xf>
    <xf numFmtId="164" fontId="9" fillId="18" borderId="22" xfId="0" applyNumberFormat="1" applyFont="1" applyFill="1" applyBorder="1" applyAlignment="1">
      <alignment horizontal="right" vertical="center"/>
    </xf>
    <xf numFmtId="164" fontId="9" fillId="18" borderId="23" xfId="0" applyNumberFormat="1" applyFont="1" applyFill="1" applyBorder="1" applyAlignment="1">
      <alignment horizontal="right" vertical="center"/>
    </xf>
    <xf numFmtId="0" fontId="0" fillId="0" borderId="0" xfId="52">
      <alignment/>
      <protection/>
    </xf>
    <xf numFmtId="0" fontId="0" fillId="0" borderId="0" xfId="52" applyFont="1" applyFill="1" applyBorder="1">
      <alignment/>
      <protection/>
    </xf>
    <xf numFmtId="3" fontId="0" fillId="0" borderId="0" xfId="52" applyNumberFormat="1" applyFont="1" applyFill="1" applyBorder="1">
      <alignment/>
      <protection/>
    </xf>
    <xf numFmtId="0" fontId="0" fillId="0" borderId="0" xfId="52" applyNumberFormat="1" applyFont="1" applyFill="1" applyBorder="1">
      <alignment/>
      <protection/>
    </xf>
    <xf numFmtId="0" fontId="0" fillId="0" borderId="0" xfId="52" applyNumberFormat="1" quotePrefix="1">
      <alignment/>
      <protection/>
    </xf>
    <xf numFmtId="3" fontId="0" fillId="0" borderId="0" xfId="52" applyNumberFormat="1" quotePrefix="1">
      <alignment/>
      <protection/>
    </xf>
    <xf numFmtId="4" fontId="0" fillId="0" borderId="0" xfId="52" applyNumberFormat="1" applyFont="1" applyFill="1" applyBorder="1">
      <alignment/>
      <protection/>
    </xf>
    <xf numFmtId="4" fontId="0" fillId="0" borderId="0" xfId="52" applyNumberFormat="1">
      <alignment/>
      <protection/>
    </xf>
    <xf numFmtId="4" fontId="0" fillId="0" borderId="0" xfId="52" applyNumberFormat="1" quotePrefix="1">
      <alignment/>
      <protection/>
    </xf>
    <xf numFmtId="165" fontId="9" fillId="4" borderId="23" xfId="52" applyNumberFormat="1" applyFont="1" applyFill="1" applyBorder="1" applyAlignment="1" quotePrefix="1">
      <alignment horizontal="right" vertical="center"/>
      <protection/>
    </xf>
    <xf numFmtId="3" fontId="9" fillId="4" borderId="22" xfId="52" applyNumberFormat="1" applyFont="1" applyFill="1" applyBorder="1" applyAlignment="1" quotePrefix="1">
      <alignment horizontal="right" vertical="center"/>
      <protection/>
    </xf>
    <xf numFmtId="165" fontId="9" fillId="4" borderId="22" xfId="52" applyNumberFormat="1" applyFont="1" applyFill="1" applyBorder="1" applyAlignment="1" quotePrefix="1">
      <alignment horizontal="right" vertical="center"/>
      <protection/>
    </xf>
    <xf numFmtId="3" fontId="9" fillId="0" borderId="21" xfId="55" applyNumberFormat="1" applyFont="1" applyFill="1" applyBorder="1" applyAlignment="1">
      <alignment horizontal="center" wrapText="1"/>
      <protection/>
    </xf>
    <xf numFmtId="165" fontId="9" fillId="0" borderId="14" xfId="52" applyNumberFormat="1" applyFont="1" applyFill="1" applyBorder="1" applyAlignment="1" quotePrefix="1">
      <alignment horizontal="right"/>
      <protection/>
    </xf>
    <xf numFmtId="3" fontId="9" fillId="0" borderId="0" xfId="52" applyNumberFormat="1" applyFont="1" applyFill="1" applyBorder="1" applyAlignment="1" quotePrefix="1">
      <alignment horizontal="right"/>
      <protection/>
    </xf>
    <xf numFmtId="165" fontId="9" fillId="0" borderId="0" xfId="52" applyNumberFormat="1" applyFont="1" applyFill="1" applyBorder="1" applyAlignment="1" quotePrefix="1">
      <alignment horizontal="right"/>
      <protection/>
    </xf>
    <xf numFmtId="3" fontId="9" fillId="0" borderId="13" xfId="52" applyNumberFormat="1" applyFont="1" applyFill="1" applyBorder="1" applyAlignment="1">
      <alignment horizontal="center"/>
      <protection/>
    </xf>
    <xf numFmtId="165" fontId="8" fillId="0" borderId="20" xfId="52" applyNumberFormat="1" applyFont="1" applyFill="1" applyBorder="1" applyAlignment="1" quotePrefix="1">
      <alignment horizontal="right"/>
      <protection/>
    </xf>
    <xf numFmtId="3" fontId="8" fillId="0" borderId="19" xfId="52" applyNumberFormat="1" applyFont="1" applyFill="1" applyBorder="1" applyAlignment="1" quotePrefix="1">
      <alignment horizontal="right"/>
      <protection/>
    </xf>
    <xf numFmtId="165" fontId="8" fillId="0" borderId="19" xfId="52" applyNumberFormat="1" applyFont="1" applyFill="1" applyBorder="1" applyAlignment="1" quotePrefix="1">
      <alignment horizontal="right"/>
      <protection/>
    </xf>
    <xf numFmtId="3" fontId="8" fillId="0" borderId="18" xfId="52" applyNumberFormat="1" applyFont="1" applyFill="1" applyBorder="1" applyAlignment="1">
      <alignment horizontal="right"/>
      <protection/>
    </xf>
    <xf numFmtId="165" fontId="8" fillId="0" borderId="14" xfId="52" applyNumberFormat="1" applyFont="1" applyFill="1" applyBorder="1" applyAlignment="1">
      <alignment horizontal="right"/>
      <protection/>
    </xf>
    <xf numFmtId="3" fontId="8" fillId="0" borderId="0" xfId="52" applyNumberFormat="1" applyFont="1" applyFill="1" applyBorder="1" applyAlignment="1">
      <alignment horizontal="right"/>
      <protection/>
    </xf>
    <xf numFmtId="165" fontId="8" fillId="0" borderId="0" xfId="52" applyNumberFormat="1" applyFont="1" applyFill="1" applyBorder="1" applyAlignment="1" quotePrefix="1">
      <alignment horizontal="right"/>
      <protection/>
    </xf>
    <xf numFmtId="3" fontId="8" fillId="0" borderId="0" xfId="52" applyNumberFormat="1" applyFont="1" applyFill="1" applyBorder="1" applyAlignment="1" quotePrefix="1">
      <alignment horizontal="right"/>
      <protection/>
    </xf>
    <xf numFmtId="3" fontId="8" fillId="0" borderId="13" xfId="52" applyNumberFormat="1" applyFont="1" applyFill="1" applyBorder="1" applyAlignment="1" quotePrefix="1">
      <alignment horizontal="right"/>
      <protection/>
    </xf>
    <xf numFmtId="165" fontId="8" fillId="0" borderId="14" xfId="52" applyNumberFormat="1" applyFont="1" applyFill="1" applyBorder="1" applyAlignment="1" quotePrefix="1">
      <alignment horizontal="right"/>
      <protection/>
    </xf>
    <xf numFmtId="3" fontId="8" fillId="0" borderId="13" xfId="52" applyNumberFormat="1" applyFont="1" applyFill="1" applyBorder="1" applyAlignment="1">
      <alignment horizontal="right"/>
      <protection/>
    </xf>
    <xf numFmtId="165" fontId="8" fillId="0" borderId="17" xfId="52" applyNumberFormat="1" applyFont="1" applyFill="1" applyBorder="1" applyAlignment="1" quotePrefix="1">
      <alignment horizontal="right"/>
      <protection/>
    </xf>
    <xf numFmtId="3" fontId="8" fillId="0" borderId="16" xfId="52" applyNumberFormat="1" applyFont="1" applyFill="1" applyBorder="1" applyAlignment="1" quotePrefix="1">
      <alignment horizontal="right"/>
      <protection/>
    </xf>
    <xf numFmtId="165" fontId="8" fillId="0" borderId="16" xfId="52" applyNumberFormat="1" applyFont="1" applyFill="1" applyBorder="1" applyAlignment="1" quotePrefix="1">
      <alignment horizontal="right"/>
      <protection/>
    </xf>
    <xf numFmtId="3" fontId="8" fillId="0" borderId="15" xfId="52" applyNumberFormat="1" applyFont="1" applyFill="1" applyBorder="1" applyAlignment="1">
      <alignment horizontal="right"/>
      <protection/>
    </xf>
    <xf numFmtId="165" fontId="6" fillId="0" borderId="14" xfId="52" applyNumberFormat="1" applyFont="1" applyFill="1" applyBorder="1" applyAlignment="1" quotePrefix="1">
      <alignment horizontal="right"/>
      <protection/>
    </xf>
    <xf numFmtId="3" fontId="6" fillId="0" borderId="0" xfId="52" applyNumberFormat="1" applyFont="1" applyFill="1" applyBorder="1" applyAlignment="1" quotePrefix="1">
      <alignment horizontal="right"/>
      <protection/>
    </xf>
    <xf numFmtId="165" fontId="6" fillId="0" borderId="0" xfId="52" applyNumberFormat="1" applyFont="1" applyFill="1" applyBorder="1" applyAlignment="1" quotePrefix="1">
      <alignment horizontal="right"/>
      <protection/>
    </xf>
    <xf numFmtId="3" fontId="6" fillId="0" borderId="13" xfId="52" applyNumberFormat="1" applyFont="1" applyFill="1" applyBorder="1" applyAlignment="1">
      <alignment horizontal="center"/>
      <protection/>
    </xf>
    <xf numFmtId="3" fontId="6" fillId="0" borderId="12" xfId="52" applyNumberFormat="1" applyFont="1" applyBorder="1" applyAlignment="1">
      <alignment horizontal="center" vertical="center" wrapText="1"/>
      <protection/>
    </xf>
    <xf numFmtId="3" fontId="6" fillId="0" borderId="10" xfId="52" applyNumberFormat="1" applyFont="1" applyBorder="1" applyAlignment="1">
      <alignment horizontal="center" vertical="center" wrapText="1"/>
      <protection/>
    </xf>
    <xf numFmtId="3" fontId="6" fillId="0" borderId="11" xfId="52" applyNumberFormat="1" applyFont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3" fontId="5" fillId="0" borderId="0" xfId="57" applyNumberFormat="1" applyFont="1" applyAlignment="1">
      <alignment horizontal="right" vertical="center"/>
      <protection/>
    </xf>
    <xf numFmtId="0" fontId="1" fillId="4" borderId="0" xfId="52" applyFont="1" applyFill="1">
      <alignment/>
      <protection/>
    </xf>
    <xf numFmtId="0" fontId="1" fillId="0" borderId="0" xfId="52" applyFont="1" applyFill="1">
      <alignment/>
      <protection/>
    </xf>
    <xf numFmtId="3" fontId="5" fillId="0" borderId="0" xfId="57" applyNumberFormat="1" applyFont="1" applyFill="1" applyAlignment="1">
      <alignment horizontal="right" vertical="center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3" fontId="6" fillId="0" borderId="11" xfId="52" applyNumberFormat="1" applyFont="1" applyFill="1" applyBorder="1" applyAlignment="1">
      <alignment horizontal="center" vertical="center" wrapText="1"/>
      <protection/>
    </xf>
    <xf numFmtId="3" fontId="6" fillId="0" borderId="12" xfId="52" applyNumberFormat="1" applyFont="1" applyFill="1" applyBorder="1" applyAlignment="1">
      <alignment horizontal="center" vertical="center" wrapText="1"/>
      <protection/>
    </xf>
    <xf numFmtId="3" fontId="6" fillId="0" borderId="24" xfId="52" applyNumberFormat="1" applyFont="1" applyFill="1" applyBorder="1" applyAlignment="1" quotePrefix="1">
      <alignment horizontal="center"/>
      <protection/>
    </xf>
    <xf numFmtId="166" fontId="6" fillId="0" borderId="25" xfId="52" applyNumberFormat="1" applyFont="1" applyFill="1" applyBorder="1" applyAlignment="1" quotePrefix="1">
      <alignment horizontal="right"/>
      <protection/>
    </xf>
    <xf numFmtId="166" fontId="6" fillId="0" borderId="26" xfId="52" applyNumberFormat="1" applyFont="1" applyFill="1" applyBorder="1" applyAlignment="1" quotePrefix="1">
      <alignment horizontal="right"/>
      <protection/>
    </xf>
    <xf numFmtId="3" fontId="6" fillId="0" borderId="13" xfId="52" applyNumberFormat="1" applyFont="1" applyFill="1" applyBorder="1" applyAlignment="1" quotePrefix="1">
      <alignment horizontal="center"/>
      <protection/>
    </xf>
    <xf numFmtId="166" fontId="6" fillId="0" borderId="0" xfId="52" applyNumberFormat="1" applyFont="1" applyFill="1" applyBorder="1" applyAlignment="1" quotePrefix="1">
      <alignment horizontal="right"/>
      <protection/>
    </xf>
    <xf numFmtId="166" fontId="6" fillId="0" borderId="14" xfId="52" applyNumberFormat="1" applyFont="1" applyFill="1" applyBorder="1" applyAlignment="1" quotePrefix="1">
      <alignment horizontal="right"/>
      <protection/>
    </xf>
    <xf numFmtId="3" fontId="9" fillId="0" borderId="13" xfId="52" applyNumberFormat="1" applyFont="1" applyFill="1" applyBorder="1" applyAlignment="1" quotePrefix="1">
      <alignment horizontal="center"/>
      <protection/>
    </xf>
    <xf numFmtId="166" fontId="9" fillId="0" borderId="0" xfId="52" applyNumberFormat="1" applyFont="1" applyFill="1" applyBorder="1" applyAlignment="1" quotePrefix="1">
      <alignment horizontal="right"/>
      <protection/>
    </xf>
    <xf numFmtId="166" fontId="9" fillId="0" borderId="14" xfId="52" applyNumberFormat="1" applyFont="1" applyFill="1" applyBorder="1" applyAlignment="1" quotePrefix="1">
      <alignment horizontal="right"/>
      <protection/>
    </xf>
    <xf numFmtId="3" fontId="9" fillId="0" borderId="21" xfId="52" applyNumberFormat="1" applyFont="1" applyFill="1" applyBorder="1" applyAlignment="1">
      <alignment horizontal="left"/>
      <protection/>
    </xf>
    <xf numFmtId="166" fontId="9" fillId="0" borderId="22" xfId="52" applyNumberFormat="1" applyFont="1" applyFill="1" applyBorder="1" applyAlignment="1" quotePrefix="1">
      <alignment horizontal="right"/>
      <protection/>
    </xf>
    <xf numFmtId="166" fontId="9" fillId="0" borderId="23" xfId="52" applyNumberFormat="1" applyFont="1" applyFill="1" applyBorder="1" applyAlignment="1" quotePrefix="1">
      <alignment horizontal="right"/>
      <protection/>
    </xf>
    <xf numFmtId="3" fontId="0" fillId="0" borderId="0" xfId="0" applyNumberFormat="1" applyAlignment="1">
      <alignment/>
    </xf>
    <xf numFmtId="168" fontId="1" fillId="0" borderId="0" xfId="47" applyNumberFormat="1" applyAlignment="1">
      <alignment/>
    </xf>
    <xf numFmtId="9" fontId="1" fillId="0" borderId="0" xfId="58" applyFill="1" applyAlignment="1">
      <alignment/>
    </xf>
    <xf numFmtId="0" fontId="27" fillId="0" borderId="0" xfId="0" applyFont="1" applyFill="1" applyAlignment="1">
      <alignment/>
    </xf>
    <xf numFmtId="3" fontId="29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1" fillId="0" borderId="22" xfId="55" applyFont="1" applyFill="1" applyBorder="1" applyAlignment="1">
      <alignment horizontal="right"/>
      <protection/>
    </xf>
    <xf numFmtId="0" fontId="4" fillId="4" borderId="0" xfId="52" applyFont="1" applyFill="1" applyAlignment="1">
      <alignment horizontal="center" vertical="center"/>
      <protection/>
    </xf>
    <xf numFmtId="9" fontId="29" fillId="0" borderId="0" xfId="58" applyFont="1" applyFill="1" applyBorder="1" applyAlignment="1">
      <alignment/>
    </xf>
    <xf numFmtId="168" fontId="29" fillId="0" borderId="0" xfId="47" applyNumberFormat="1" applyFont="1" applyFill="1" applyBorder="1" applyAlignment="1">
      <alignment/>
    </xf>
    <xf numFmtId="0" fontId="0" fillId="0" borderId="0" xfId="0" applyBorder="1" applyAlignment="1">
      <alignment/>
    </xf>
    <xf numFmtId="0" fontId="28" fillId="0" borderId="27" xfId="0" applyFont="1" applyBorder="1" applyAlignment="1">
      <alignment/>
    </xf>
    <xf numFmtId="3" fontId="29" fillId="19" borderId="0" xfId="0" applyNumberFormat="1" applyFont="1" applyFill="1" applyBorder="1" applyAlignment="1">
      <alignment horizontal="center"/>
    </xf>
    <xf numFmtId="3" fontId="31" fillId="19" borderId="0" xfId="0" applyNumberFormat="1" applyFont="1" applyFill="1" applyBorder="1" applyAlignment="1">
      <alignment horizontal="right"/>
    </xf>
    <xf numFmtId="3" fontId="32" fillId="19" borderId="28" xfId="0" applyNumberFormat="1" applyFont="1" applyFill="1" applyBorder="1" applyAlignment="1">
      <alignment horizontal="center"/>
    </xf>
    <xf numFmtId="3" fontId="29" fillId="0" borderId="29" xfId="0" applyNumberFormat="1" applyFont="1" applyFill="1" applyBorder="1" applyAlignment="1">
      <alignment horizontal="center"/>
    </xf>
    <xf numFmtId="3" fontId="27" fillId="0" borderId="29" xfId="0" applyNumberFormat="1" applyFont="1" applyFill="1" applyBorder="1" applyAlignment="1">
      <alignment/>
    </xf>
    <xf numFmtId="9" fontId="29" fillId="0" borderId="29" xfId="58" applyFont="1" applyFill="1" applyBorder="1" applyAlignment="1">
      <alignment/>
    </xf>
    <xf numFmtId="168" fontId="29" fillId="0" borderId="29" xfId="47" applyNumberFormat="1" applyFont="1" applyFill="1" applyBorder="1" applyAlignment="1">
      <alignment/>
    </xf>
    <xf numFmtId="3" fontId="29" fillId="0" borderId="29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9" fontId="29" fillId="0" borderId="0" xfId="58" applyNumberFormat="1" applyFont="1" applyFill="1" applyBorder="1" applyAlignment="1">
      <alignment/>
    </xf>
    <xf numFmtId="10" fontId="29" fillId="0" borderId="0" xfId="58" applyNumberFormat="1" applyFont="1" applyFill="1" applyBorder="1" applyAlignment="1">
      <alignment/>
    </xf>
    <xf numFmtId="169" fontId="29" fillId="0" borderId="29" xfId="58" applyNumberFormat="1" applyFont="1" applyFill="1" applyBorder="1" applyAlignment="1">
      <alignment/>
    </xf>
    <xf numFmtId="10" fontId="29" fillId="0" borderId="29" xfId="58" applyNumberFormat="1" applyFont="1" applyFill="1" applyBorder="1" applyAlignment="1">
      <alignment/>
    </xf>
    <xf numFmtId="10" fontId="1" fillId="0" borderId="0" xfId="58" applyNumberFormat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/>
      <protection/>
    </xf>
    <xf numFmtId="0" fontId="2" fillId="0" borderId="0" xfId="45" applyNumberFormat="1" applyFont="1" applyFill="1" applyBorder="1" applyAlignment="1" applyProtection="1">
      <alignment horizontal="center" vertical="center"/>
      <protection/>
    </xf>
    <xf numFmtId="0" fontId="4" fillId="18" borderId="0" xfId="0" applyFont="1" applyFill="1" applyBorder="1" applyAlignment="1">
      <alignment horizontal="center" vertical="center"/>
    </xf>
    <xf numFmtId="3" fontId="5" fillId="0" borderId="0" xfId="56" applyNumberFormat="1" applyFont="1" applyBorder="1" applyAlignment="1">
      <alignment horizontal="right" vertical="center"/>
      <protection/>
    </xf>
    <xf numFmtId="0" fontId="6" fillId="0" borderId="22" xfId="54" applyFont="1" applyFill="1" applyBorder="1" applyAlignment="1">
      <alignment horizontal="right" vertical="center"/>
      <protection/>
    </xf>
    <xf numFmtId="3" fontId="6" fillId="0" borderId="10" xfId="52" applyNumberFormat="1" applyFont="1" applyBorder="1" applyAlignment="1">
      <alignment horizontal="center" vertical="center" wrapText="1"/>
      <protection/>
    </xf>
    <xf numFmtId="0" fontId="6" fillId="0" borderId="24" xfId="52" applyNumberFormat="1" applyFont="1" applyBorder="1" applyAlignment="1">
      <alignment horizontal="center" vertical="center" wrapText="1"/>
      <protection/>
    </xf>
    <xf numFmtId="0" fontId="0" fillId="0" borderId="21" xfId="52" applyBorder="1" applyAlignment="1">
      <alignment horizontal="center" vertical="center" wrapText="1"/>
      <protection/>
    </xf>
    <xf numFmtId="3" fontId="5" fillId="0" borderId="0" xfId="57" applyNumberFormat="1" applyFont="1" applyAlignment="1">
      <alignment horizontal="right" vertical="center"/>
      <protection/>
    </xf>
    <xf numFmtId="0" fontId="2" fillId="0" borderId="0" xfId="46" applyFont="1" applyFill="1" applyAlignment="1">
      <alignment horizontal="center" vertical="center"/>
    </xf>
    <xf numFmtId="0" fontId="6" fillId="0" borderId="22" xfId="55" applyFont="1" applyFill="1" applyBorder="1" applyAlignment="1" quotePrefix="1">
      <alignment horizontal="right" vertical="center"/>
      <protection/>
    </xf>
    <xf numFmtId="3" fontId="5" fillId="0" borderId="0" xfId="57" applyNumberFormat="1" applyFont="1" applyFill="1" applyAlignment="1">
      <alignment horizontal="right" vertical="center"/>
      <protection/>
    </xf>
    <xf numFmtId="0" fontId="6" fillId="0" borderId="22" xfId="52" applyFont="1" applyFill="1" applyBorder="1" applyAlignment="1" quotePrefix="1">
      <alignment horizontal="right" vertical="center"/>
      <protection/>
    </xf>
    <xf numFmtId="0" fontId="1" fillId="0" borderId="22" xfId="52" applyFont="1" applyFill="1" applyBorder="1" applyAlignment="1">
      <alignment horizontal="right"/>
      <protection/>
    </xf>
    <xf numFmtId="0" fontId="6" fillId="0" borderId="24" xfId="52" applyNumberFormat="1" applyFont="1" applyFill="1" applyBorder="1" applyAlignment="1">
      <alignment horizontal="center" vertical="center" wrapText="1"/>
      <protection/>
    </xf>
    <xf numFmtId="0" fontId="0" fillId="0" borderId="21" xfId="52" applyFill="1" applyBorder="1" applyAlignment="1">
      <alignment horizontal="center" vertical="center" wrapText="1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11" xfId="53"/>
    <cellStyle name="Normal_national-6" xfId="54"/>
    <cellStyle name="Normal_national-6 2" xfId="55"/>
    <cellStyle name="Normal_reg11" xfId="56"/>
    <cellStyle name="Normal_reg11 2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D9:K36" comment="" totalsRowShown="0">
  <autoFilter ref="D9:K36"/>
  <tableColumns count="8">
    <tableColumn id="1" name="RFR par tranche"/>
    <tableColumn id="2" name="2014"/>
    <tableColumn id="3" name="Evol"/>
    <tableColumn id="4" name="2013"/>
    <tableColumn id="5" name="Evol2"/>
    <tableColumn id="6" name="2012"/>
    <tableColumn id="7" name="Evol3"/>
    <tableColumn id="8" name="201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D41:K68" comment="" totalsRowShown="0">
  <autoFilter ref="D41:K68"/>
  <tableColumns count="8">
    <tableColumn id="1" name="RFR par tranche"/>
    <tableColumn id="2" name="2014"/>
    <tableColumn id="3" name="Evol"/>
    <tableColumn id="4" name="2013"/>
    <tableColumn id="5" name="Evol2"/>
    <tableColumn id="6" name="2012"/>
    <tableColumn id="7" name="Evol3"/>
    <tableColumn id="8" name="20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au15" displayName="Tableau15" ref="D9:L36" comment="" totalsRowShown="0">
  <autoFilter ref="D9:L36"/>
  <tableColumns count="9">
    <tableColumn id="1" name="RFR par tranche"/>
    <tableColumn id="2" name="2014"/>
    <tableColumn id="3" name="pct"/>
    <tableColumn id="4" name="2013"/>
    <tableColumn id="5" name="pct2"/>
    <tableColumn id="6" name="2012"/>
    <tableColumn id="7" name="pct3"/>
    <tableColumn id="8" name="2011"/>
    <tableColumn id="9" name="pct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au136" displayName="Tableau136" ref="D44:L71" comment="" totalsRowShown="0">
  <autoFilter ref="D44:L71"/>
  <tableColumns count="9">
    <tableColumn id="1" name="RFR par tranche"/>
    <tableColumn id="2" name="2014"/>
    <tableColumn id="3" name="pct"/>
    <tableColumn id="4" name="2013"/>
    <tableColumn id="5" name="pct2"/>
    <tableColumn id="6" name="2012"/>
    <tableColumn id="7" name="pct3"/>
    <tableColumn id="8" name="2011"/>
    <tableColumn id="9" name="pct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au6" displayName="Tableau6" ref="D9:I13" comment="" totalsRowShown="0">
  <autoFilter ref="D9:I13"/>
  <tableColumns count="6">
    <tableColumn id="1" name="Colonne1"/>
    <tableColumn id="2" name="2014"/>
    <tableColumn id="3" name="Evol"/>
    <tableColumn id="4" name="2013"/>
    <tableColumn id="5" name="Evol2"/>
    <tableColumn id="6" name="20143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au68" displayName="Tableau68" ref="D19:I23" comment="" totalsRowShown="0">
  <autoFilter ref="D19:I23"/>
  <tableColumns count="6">
    <tableColumn id="1" name="Colonne1"/>
    <tableColumn id="2" name="2014"/>
    <tableColumn id="3" name="Evol"/>
    <tableColumn id="4" name="2013"/>
    <tableColumn id="5" name="Evol2"/>
    <tableColumn id="6" name="20143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Tableau8" displayName="Tableau8" ref="D9:G36" comment="" totalsRowShown="0">
  <autoFilter ref="D9:G36"/>
  <tableColumns count="4">
    <tableColumn id="1" name="RFR par tranche"/>
    <tableColumn id="2" name="Nb foyers"/>
    <tableColumn id="3" name="Impôt payé"/>
    <tableColumn id="4" name="Impôt payé par foye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impots.gouv.fr/documentation/statistiques/ircom2014/ir2014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impots.gouv.fr/documentation/statistiques/ircom2012/ir2012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2.impots.gouv.fr/documentation/statistiques/ircom2012/ir2012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2.impots.gouv.fr/documentation/statistiques/ircom2011/ir2011.ht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1.7109375" style="0" customWidth="1"/>
    <col min="2" max="2" width="24.421875" style="0" customWidth="1"/>
    <col min="3" max="11" width="15.28125" style="0" customWidth="1"/>
  </cols>
  <sheetData>
    <row r="1" spans="2:11" ht="12.7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2" ht="60" customHeight="1">
      <c r="B2" s="127" t="s">
        <v>0</v>
      </c>
      <c r="C2" s="127"/>
      <c r="D2" s="128" t="s">
        <v>1</v>
      </c>
      <c r="E2" s="128"/>
      <c r="F2" s="128"/>
      <c r="G2" s="128"/>
      <c r="H2" s="128"/>
      <c r="I2" s="128"/>
      <c r="J2" s="129" t="s">
        <v>2</v>
      </c>
      <c r="K2" s="129"/>
      <c r="L2" s="2"/>
    </row>
    <row r="3" spans="2:11" ht="12.75">
      <c r="B3" s="3"/>
      <c r="C3" s="3"/>
      <c r="D3" s="130" t="s">
        <v>3</v>
      </c>
      <c r="E3" s="130"/>
      <c r="F3" s="130"/>
      <c r="G3" s="130"/>
      <c r="H3" s="130"/>
      <c r="I3" s="130"/>
      <c r="J3" s="130"/>
      <c r="K3" s="130"/>
    </row>
    <row r="4" spans="2:11" ht="45" customHeight="1"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24" t="s">
        <v>10</v>
      </c>
      <c r="I4" s="124"/>
      <c r="J4" s="124" t="s">
        <v>11</v>
      </c>
      <c r="K4" s="124"/>
    </row>
    <row r="5" spans="2:11" ht="45" customHeight="1">
      <c r="B5" s="123"/>
      <c r="C5" s="123"/>
      <c r="D5" s="123"/>
      <c r="E5" s="123"/>
      <c r="F5" s="123"/>
      <c r="G5" s="123"/>
      <c r="H5" s="5" t="s">
        <v>12</v>
      </c>
      <c r="I5" s="4" t="s">
        <v>13</v>
      </c>
      <c r="J5" s="4" t="s">
        <v>12</v>
      </c>
      <c r="K5" s="6" t="s">
        <v>13</v>
      </c>
    </row>
    <row r="6" spans="2:11" ht="13.5" customHeight="1">
      <c r="B6" s="7" t="s">
        <v>14</v>
      </c>
      <c r="C6" s="8">
        <v>8706376</v>
      </c>
      <c r="D6" s="9">
        <v>37698732423</v>
      </c>
      <c r="E6" s="9">
        <v>-734911796</v>
      </c>
      <c r="F6" s="8">
        <v>65339</v>
      </c>
      <c r="G6" s="9">
        <v>259961203</v>
      </c>
      <c r="H6" s="8">
        <v>3876485</v>
      </c>
      <c r="I6" s="9">
        <v>25685106006</v>
      </c>
      <c r="J6" s="8">
        <v>2558698</v>
      </c>
      <c r="K6" s="10">
        <v>21880704355</v>
      </c>
    </row>
    <row r="7" spans="2:11" ht="13.5" customHeight="1">
      <c r="B7" s="7" t="s">
        <v>15</v>
      </c>
      <c r="C7" s="8">
        <v>2130622</v>
      </c>
      <c r="D7" s="9">
        <v>23488737219</v>
      </c>
      <c r="E7" s="9">
        <v>-394908493</v>
      </c>
      <c r="F7" s="8">
        <v>4934</v>
      </c>
      <c r="G7" s="9">
        <v>53807932</v>
      </c>
      <c r="H7" s="8">
        <v>1345908</v>
      </c>
      <c r="I7" s="9">
        <v>16756460613</v>
      </c>
      <c r="J7" s="8">
        <v>826985</v>
      </c>
      <c r="K7" s="10">
        <v>10900077765</v>
      </c>
    </row>
    <row r="8" spans="2:11" ht="13.5" customHeight="1">
      <c r="B8" s="7" t="s">
        <v>16</v>
      </c>
      <c r="C8" s="8">
        <v>3443181</v>
      </c>
      <c r="D8" s="9">
        <v>46826991416</v>
      </c>
      <c r="E8" s="9">
        <v>-257782701</v>
      </c>
      <c r="F8" s="8">
        <v>807522</v>
      </c>
      <c r="G8" s="9">
        <v>11666560088</v>
      </c>
      <c r="H8" s="8">
        <v>2490264</v>
      </c>
      <c r="I8" s="9">
        <v>38086571306</v>
      </c>
      <c r="J8" s="8">
        <v>1037056</v>
      </c>
      <c r="K8" s="10">
        <v>15576894975</v>
      </c>
    </row>
    <row r="9" spans="2:11" ht="13.5" customHeight="1">
      <c r="B9" s="7" t="s">
        <v>17</v>
      </c>
      <c r="C9" s="8">
        <v>5899610</v>
      </c>
      <c r="D9" s="9">
        <v>102475166059</v>
      </c>
      <c r="E9" s="9">
        <v>2574811709</v>
      </c>
      <c r="F9" s="8">
        <v>3390186</v>
      </c>
      <c r="G9" s="9">
        <v>59053599081</v>
      </c>
      <c r="H9" s="8">
        <v>3999736</v>
      </c>
      <c r="I9" s="9">
        <v>75758864438</v>
      </c>
      <c r="J9" s="8">
        <v>2127421</v>
      </c>
      <c r="K9" s="10">
        <v>39476091631</v>
      </c>
    </row>
    <row r="10" spans="2:11" ht="13.5" customHeight="1">
      <c r="B10" s="7" t="s">
        <v>18</v>
      </c>
      <c r="C10" s="8">
        <v>6715243</v>
      </c>
      <c r="D10" s="9">
        <v>165113882059</v>
      </c>
      <c r="E10" s="9">
        <v>5501790387</v>
      </c>
      <c r="F10" s="8">
        <v>4216834</v>
      </c>
      <c r="G10" s="9">
        <v>104217813782</v>
      </c>
      <c r="H10" s="8">
        <v>4677847</v>
      </c>
      <c r="I10" s="9">
        <v>118857709798</v>
      </c>
      <c r="J10" s="8">
        <v>2542277</v>
      </c>
      <c r="K10" s="10">
        <v>59534587390</v>
      </c>
    </row>
    <row r="11" spans="2:11" ht="13.5" customHeight="1">
      <c r="B11" s="7" t="s">
        <v>19</v>
      </c>
      <c r="C11" s="8">
        <v>6383013</v>
      </c>
      <c r="D11" s="9">
        <v>243849127168</v>
      </c>
      <c r="E11" s="9">
        <v>13680010821</v>
      </c>
      <c r="F11" s="8">
        <v>5408239</v>
      </c>
      <c r="G11" s="9">
        <v>209039995007</v>
      </c>
      <c r="H11" s="8">
        <v>4592608</v>
      </c>
      <c r="I11" s="9">
        <v>175699652719</v>
      </c>
      <c r="J11" s="8">
        <v>2475027</v>
      </c>
      <c r="K11" s="10">
        <v>78905792584</v>
      </c>
    </row>
    <row r="12" spans="2:11" ht="13.5" customHeight="1">
      <c r="B12" s="7" t="s">
        <v>20</v>
      </c>
      <c r="C12" s="8">
        <v>3138509</v>
      </c>
      <c r="D12" s="9">
        <v>206223822362</v>
      </c>
      <c r="E12" s="9">
        <v>19258992320</v>
      </c>
      <c r="F12" s="8">
        <v>2975587</v>
      </c>
      <c r="G12" s="9">
        <v>195737233718</v>
      </c>
      <c r="H12" s="8">
        <v>2397573</v>
      </c>
      <c r="I12" s="9">
        <v>147162078404</v>
      </c>
      <c r="J12" s="8">
        <v>1068602</v>
      </c>
      <c r="K12" s="10">
        <v>47887443154</v>
      </c>
    </row>
    <row r="13" spans="2:11" ht="13.5" customHeight="1">
      <c r="B13" s="7" t="s">
        <v>21</v>
      </c>
      <c r="C13" s="8">
        <v>702665</v>
      </c>
      <c r="D13" s="9">
        <v>126538317363</v>
      </c>
      <c r="E13" s="9">
        <v>23157904495</v>
      </c>
      <c r="F13" s="8">
        <v>674671</v>
      </c>
      <c r="G13" s="9">
        <v>122036527139</v>
      </c>
      <c r="H13" s="8">
        <v>551673</v>
      </c>
      <c r="I13" s="9">
        <v>66714377922</v>
      </c>
      <c r="J13" s="8">
        <v>192215</v>
      </c>
      <c r="K13" s="10">
        <v>10866627327</v>
      </c>
    </row>
    <row r="14" spans="2:11" ht="13.5" customHeight="1">
      <c r="B14" s="11" t="s">
        <v>22</v>
      </c>
      <c r="C14" s="12">
        <v>565584</v>
      </c>
      <c r="D14" s="13">
        <v>74232716450</v>
      </c>
      <c r="E14" s="13">
        <v>11643622681</v>
      </c>
      <c r="F14" s="12">
        <v>542099</v>
      </c>
      <c r="G14" s="13">
        <v>71160218216</v>
      </c>
      <c r="H14" s="12">
        <v>444775</v>
      </c>
      <c r="I14" s="13">
        <v>45418483169</v>
      </c>
      <c r="J14" s="12">
        <v>157267</v>
      </c>
      <c r="K14" s="14">
        <v>8653065095</v>
      </c>
    </row>
    <row r="15" spans="2:11" ht="13.5" customHeight="1">
      <c r="B15" s="15" t="s">
        <v>23</v>
      </c>
      <c r="C15" s="16">
        <v>82509</v>
      </c>
      <c r="D15" s="17">
        <v>19708287085</v>
      </c>
      <c r="E15" s="17">
        <v>4125658559</v>
      </c>
      <c r="F15" s="16">
        <v>79458</v>
      </c>
      <c r="G15" s="17">
        <v>18987211130</v>
      </c>
      <c r="H15" s="16">
        <v>64038</v>
      </c>
      <c r="I15" s="17">
        <v>9653774818</v>
      </c>
      <c r="J15" s="16">
        <v>20867</v>
      </c>
      <c r="K15" s="18">
        <v>1226698908</v>
      </c>
    </row>
    <row r="16" spans="2:11" ht="13.5" customHeight="1">
      <c r="B16" s="15" t="s">
        <v>24</v>
      </c>
      <c r="C16" s="16">
        <v>25368</v>
      </c>
      <c r="D16" s="17">
        <v>8677882268</v>
      </c>
      <c r="E16" s="17">
        <v>2005923287</v>
      </c>
      <c r="F16" s="16">
        <v>24612</v>
      </c>
      <c r="G16" s="17">
        <v>8419786725</v>
      </c>
      <c r="H16" s="16">
        <v>19599</v>
      </c>
      <c r="I16" s="17">
        <v>3803016747</v>
      </c>
      <c r="J16" s="16">
        <v>6359</v>
      </c>
      <c r="K16" s="18">
        <v>406691641</v>
      </c>
    </row>
    <row r="17" spans="2:11" ht="13.5" customHeight="1">
      <c r="B17" s="15" t="s">
        <v>25</v>
      </c>
      <c r="C17" s="16">
        <v>10980</v>
      </c>
      <c r="D17" s="17">
        <v>4873160933</v>
      </c>
      <c r="E17" s="17">
        <v>1168766137</v>
      </c>
      <c r="F17" s="16">
        <v>10657</v>
      </c>
      <c r="G17" s="17">
        <v>4729423813</v>
      </c>
      <c r="H17" s="16">
        <v>8591</v>
      </c>
      <c r="I17" s="17">
        <v>2033227768</v>
      </c>
      <c r="J17" s="16">
        <v>2750</v>
      </c>
      <c r="K17" s="18">
        <v>186233628</v>
      </c>
    </row>
    <row r="18" spans="2:11" ht="13.5" customHeight="1">
      <c r="B18" s="15" t="s">
        <v>26</v>
      </c>
      <c r="C18" s="16">
        <v>5701</v>
      </c>
      <c r="D18" s="17">
        <v>3110499769</v>
      </c>
      <c r="E18" s="17">
        <v>763036718</v>
      </c>
      <c r="F18" s="16">
        <v>5552</v>
      </c>
      <c r="G18" s="17">
        <v>3029592844</v>
      </c>
      <c r="H18" s="16">
        <v>4512</v>
      </c>
      <c r="I18" s="17">
        <v>1288091371</v>
      </c>
      <c r="J18" s="16">
        <v>1469</v>
      </c>
      <c r="K18" s="18">
        <v>96674171</v>
      </c>
    </row>
    <row r="19" spans="2:11" ht="13.5" customHeight="1">
      <c r="B19" s="15" t="s">
        <v>27</v>
      </c>
      <c r="C19" s="16">
        <v>3329</v>
      </c>
      <c r="D19" s="17">
        <v>2148034508</v>
      </c>
      <c r="E19" s="17">
        <v>527904367</v>
      </c>
      <c r="F19" s="16">
        <v>3240</v>
      </c>
      <c r="G19" s="17">
        <v>2090464214</v>
      </c>
      <c r="H19" s="16">
        <v>2670</v>
      </c>
      <c r="I19" s="17">
        <v>842480724</v>
      </c>
      <c r="J19" s="16">
        <v>878</v>
      </c>
      <c r="K19" s="18">
        <v>64179074</v>
      </c>
    </row>
    <row r="20" spans="2:11" ht="13.5" customHeight="1">
      <c r="B20" s="15" t="s">
        <v>28</v>
      </c>
      <c r="C20" s="16">
        <v>2108</v>
      </c>
      <c r="D20" s="17">
        <v>1573961791</v>
      </c>
      <c r="E20" s="17">
        <v>387334504</v>
      </c>
      <c r="F20" s="16">
        <v>2071</v>
      </c>
      <c r="G20" s="17">
        <v>1546428778</v>
      </c>
      <c r="H20" s="16">
        <v>1674</v>
      </c>
      <c r="I20" s="17">
        <v>579135539</v>
      </c>
      <c r="J20" s="16">
        <v>571</v>
      </c>
      <c r="K20" s="18">
        <v>42047342</v>
      </c>
    </row>
    <row r="21" spans="2:11" ht="13.5" customHeight="1">
      <c r="B21" s="15" t="s">
        <v>29</v>
      </c>
      <c r="C21" s="16">
        <v>1406</v>
      </c>
      <c r="D21" s="17">
        <v>1191619463</v>
      </c>
      <c r="E21" s="17">
        <v>286247745</v>
      </c>
      <c r="F21" s="16">
        <v>1382</v>
      </c>
      <c r="G21" s="17">
        <v>1171337683</v>
      </c>
      <c r="H21" s="16">
        <v>1113</v>
      </c>
      <c r="I21" s="17">
        <v>427094752</v>
      </c>
      <c r="J21" s="16">
        <v>404</v>
      </c>
      <c r="K21" s="18">
        <v>34898933</v>
      </c>
    </row>
    <row r="22" spans="2:11" ht="13.5" customHeight="1">
      <c r="B22" s="15" t="s">
        <v>30</v>
      </c>
      <c r="C22" s="16">
        <v>1050</v>
      </c>
      <c r="D22" s="17">
        <v>996397390</v>
      </c>
      <c r="E22" s="17">
        <v>244185707</v>
      </c>
      <c r="F22" s="16">
        <v>1036</v>
      </c>
      <c r="G22" s="17">
        <v>983152382</v>
      </c>
      <c r="H22" s="16">
        <v>856</v>
      </c>
      <c r="I22" s="17">
        <v>360956722</v>
      </c>
      <c r="J22" s="16">
        <v>287</v>
      </c>
      <c r="K22" s="18">
        <v>23180692</v>
      </c>
    </row>
    <row r="23" spans="2:11" ht="13.5" customHeight="1">
      <c r="B23" s="15" t="s">
        <v>31</v>
      </c>
      <c r="C23" s="16">
        <v>3351</v>
      </c>
      <c r="D23" s="17">
        <v>4492386498</v>
      </c>
      <c r="E23" s="17">
        <v>1015566796</v>
      </c>
      <c r="F23" s="16">
        <v>3298</v>
      </c>
      <c r="G23" s="17">
        <v>4420008244</v>
      </c>
      <c r="H23" s="16">
        <v>2740</v>
      </c>
      <c r="I23" s="17">
        <v>1363595037</v>
      </c>
      <c r="J23" s="16">
        <v>984</v>
      </c>
      <c r="K23" s="18">
        <v>96771928</v>
      </c>
    </row>
    <row r="24" spans="2:11" ht="13.5" customHeight="1">
      <c r="B24" s="15" t="s">
        <v>32</v>
      </c>
      <c r="C24" s="16">
        <v>631</v>
      </c>
      <c r="D24" s="17">
        <v>1509523640</v>
      </c>
      <c r="E24" s="17">
        <v>334745128</v>
      </c>
      <c r="F24" s="16">
        <v>621</v>
      </c>
      <c r="G24" s="17">
        <v>1485666601</v>
      </c>
      <c r="H24" s="16">
        <v>526</v>
      </c>
      <c r="I24" s="17">
        <v>421386534</v>
      </c>
      <c r="J24" s="16">
        <v>179</v>
      </c>
      <c r="K24" s="18">
        <v>16598943</v>
      </c>
    </row>
    <row r="25" spans="2:11" ht="13.5" customHeight="1">
      <c r="B25" s="15" t="s">
        <v>33</v>
      </c>
      <c r="C25" s="16">
        <v>259</v>
      </c>
      <c r="D25" s="17">
        <v>893185865</v>
      </c>
      <c r="E25" s="17">
        <v>180214439</v>
      </c>
      <c r="F25" s="16">
        <v>257</v>
      </c>
      <c r="G25" s="17">
        <v>886598068</v>
      </c>
      <c r="H25" s="16">
        <v>224</v>
      </c>
      <c r="I25" s="17">
        <v>198115635</v>
      </c>
      <c r="J25" s="16">
        <v>85</v>
      </c>
      <c r="K25" s="18">
        <v>9074104</v>
      </c>
    </row>
    <row r="26" spans="2:11" ht="13.5" customHeight="1">
      <c r="B26" s="15" t="s">
        <v>34</v>
      </c>
      <c r="C26" s="16">
        <v>135</v>
      </c>
      <c r="D26" s="17">
        <v>594569797</v>
      </c>
      <c r="E26" s="17">
        <v>97323196</v>
      </c>
      <c r="F26" s="16">
        <v>134</v>
      </c>
      <c r="G26" s="17">
        <v>590546535</v>
      </c>
      <c r="H26" s="16">
        <v>123</v>
      </c>
      <c r="I26" s="17">
        <v>103123304</v>
      </c>
      <c r="J26" s="16">
        <v>41</v>
      </c>
      <c r="K26" s="18">
        <v>3069849</v>
      </c>
    </row>
    <row r="27" spans="2:11" ht="13.5" customHeight="1">
      <c r="B27" s="15" t="s">
        <v>35</v>
      </c>
      <c r="C27" s="16">
        <v>65</v>
      </c>
      <c r="D27" s="17">
        <v>354408145</v>
      </c>
      <c r="E27" s="17">
        <v>67168855</v>
      </c>
      <c r="F27" s="16">
        <v>65</v>
      </c>
      <c r="G27" s="17">
        <v>354408145</v>
      </c>
      <c r="H27" s="16">
        <v>56</v>
      </c>
      <c r="I27" s="17">
        <v>71567754</v>
      </c>
      <c r="J27" s="16">
        <v>20</v>
      </c>
      <c r="K27" s="18">
        <v>1892002</v>
      </c>
    </row>
    <row r="28" spans="2:11" ht="13.5" customHeight="1">
      <c r="B28" s="15" t="s">
        <v>36</v>
      </c>
      <c r="C28" s="16">
        <v>47</v>
      </c>
      <c r="D28" s="17">
        <v>304040196</v>
      </c>
      <c r="E28" s="17">
        <v>60196879</v>
      </c>
      <c r="F28" s="16">
        <v>47</v>
      </c>
      <c r="G28" s="17">
        <v>304040196</v>
      </c>
      <c r="H28" s="16">
        <v>44</v>
      </c>
      <c r="I28" s="17">
        <v>46385081</v>
      </c>
      <c r="J28" s="16">
        <v>12</v>
      </c>
      <c r="K28" s="18">
        <v>1166976</v>
      </c>
    </row>
    <row r="29" spans="2:11" ht="13.5" customHeight="1">
      <c r="B29" s="15" t="s">
        <v>37</v>
      </c>
      <c r="C29" s="16">
        <v>27</v>
      </c>
      <c r="D29" s="17">
        <v>200748346</v>
      </c>
      <c r="E29" s="17">
        <v>29597309</v>
      </c>
      <c r="F29" s="16">
        <v>27</v>
      </c>
      <c r="G29" s="17">
        <v>200748346</v>
      </c>
      <c r="H29" s="16">
        <v>24</v>
      </c>
      <c r="I29" s="17">
        <v>26707582</v>
      </c>
      <c r="J29" s="16" t="s">
        <v>38</v>
      </c>
      <c r="K29" s="18" t="s">
        <v>38</v>
      </c>
    </row>
    <row r="30" spans="2:11" ht="13.5" customHeight="1">
      <c r="B30" s="15" t="s">
        <v>39</v>
      </c>
      <c r="C30" s="16">
        <v>22</v>
      </c>
      <c r="D30" s="17">
        <v>187346049</v>
      </c>
      <c r="E30" s="17">
        <v>27584753</v>
      </c>
      <c r="F30" s="16">
        <v>22</v>
      </c>
      <c r="G30" s="17">
        <v>187346049</v>
      </c>
      <c r="H30" s="16">
        <v>20</v>
      </c>
      <c r="I30" s="17">
        <v>12038357</v>
      </c>
      <c r="J30" s="16" t="s">
        <v>38</v>
      </c>
      <c r="K30" s="18" t="s">
        <v>38</v>
      </c>
    </row>
    <row r="31" spans="2:11" ht="13.5" customHeight="1">
      <c r="B31" s="19" t="s">
        <v>40</v>
      </c>
      <c r="C31" s="20">
        <v>93</v>
      </c>
      <c r="D31" s="21">
        <v>1489549170</v>
      </c>
      <c r="E31" s="21">
        <v>192827435</v>
      </c>
      <c r="F31" s="20">
        <v>93</v>
      </c>
      <c r="G31" s="21">
        <v>1489549170</v>
      </c>
      <c r="H31" s="20">
        <v>88</v>
      </c>
      <c r="I31" s="21">
        <v>65197028</v>
      </c>
      <c r="J31" s="20">
        <v>29</v>
      </c>
      <c r="K31" s="22">
        <v>2586042</v>
      </c>
    </row>
    <row r="32" spans="2:11" ht="13.5" customHeight="1">
      <c r="B32" s="23" t="s">
        <v>41</v>
      </c>
      <c r="C32" s="24">
        <v>37119219</v>
      </c>
      <c r="D32" s="25">
        <v>952214776069</v>
      </c>
      <c r="E32" s="25">
        <v>62785906742</v>
      </c>
      <c r="F32" s="24">
        <v>17543312</v>
      </c>
      <c r="G32" s="25">
        <v>702065497950</v>
      </c>
      <c r="H32" s="24">
        <v>23932094</v>
      </c>
      <c r="I32" s="25">
        <v>664720821206</v>
      </c>
      <c r="J32" s="24">
        <v>12828281</v>
      </c>
      <c r="K32" s="26">
        <v>285028219181</v>
      </c>
    </row>
    <row r="33" spans="2:11" ht="26.25">
      <c r="B33" s="27" t="s">
        <v>42</v>
      </c>
      <c r="C33" s="28">
        <v>211301</v>
      </c>
      <c r="D33" s="29">
        <v>3680535748</v>
      </c>
      <c r="E33" s="29">
        <v>591501576</v>
      </c>
      <c r="F33" s="28">
        <v>115897</v>
      </c>
      <c r="G33" s="29">
        <v>3227162099</v>
      </c>
      <c r="H33" s="28">
        <v>63852</v>
      </c>
      <c r="I33" s="29">
        <v>2348185653</v>
      </c>
      <c r="J33" s="28">
        <v>34260</v>
      </c>
      <c r="K33" s="30">
        <v>717916052</v>
      </c>
    </row>
    <row r="34" spans="2:11" ht="14.25" customHeight="1">
      <c r="B34" s="125" t="s">
        <v>43</v>
      </c>
      <c r="C34" s="125"/>
      <c r="D34" s="125"/>
      <c r="E34" s="125"/>
      <c r="F34" s="125"/>
      <c r="G34" s="125"/>
      <c r="H34" s="125"/>
      <c r="I34" s="125"/>
      <c r="J34" s="125"/>
      <c r="K34" s="125"/>
    </row>
    <row r="35" spans="2:11" ht="12.75">
      <c r="B35" s="126" t="s">
        <v>44</v>
      </c>
      <c r="C35" s="126"/>
      <c r="D35" s="126"/>
      <c r="E35" s="126"/>
      <c r="F35" s="126"/>
      <c r="G35" s="126"/>
      <c r="H35" s="126"/>
      <c r="I35" s="126"/>
      <c r="J35" s="126"/>
      <c r="K35" s="126"/>
    </row>
  </sheetData>
  <sheetProtection selectLockedCells="1" selectUnlockedCells="1"/>
  <mergeCells count="14">
    <mergeCell ref="B2:C2"/>
    <mergeCell ref="D2:I2"/>
    <mergeCell ref="J2:K2"/>
    <mergeCell ref="D3:K3"/>
    <mergeCell ref="H4:I4"/>
    <mergeCell ref="J4:K4"/>
    <mergeCell ref="B34:K34"/>
    <mergeCell ref="B35:K35"/>
    <mergeCell ref="B4:B5"/>
    <mergeCell ref="C4:C5"/>
    <mergeCell ref="D4:D5"/>
    <mergeCell ref="E4:E5"/>
    <mergeCell ref="F4:F5"/>
    <mergeCell ref="G4:G5"/>
  </mergeCells>
  <hyperlinks>
    <hyperlink ref="B2" r:id="rId1" display="Retour au menu général"/>
  </hyperlinks>
  <printOptions/>
  <pageMargins left="0.7479166666666667" right="0.7479166666666667" top="0.9840277777777777" bottom="0.9840277777777777" header="0.5" footer="0.5"/>
  <pageSetup fitToHeight="1" fitToWidth="1" horizontalDpi="600" verticalDpi="600" orientation="landscape" paperSize="9" scale="78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45"/>
  <sheetViews>
    <sheetView showGridLines="0" showRowColHeaders="0" zoomScalePageLayoutView="0" workbookViewId="0" topLeftCell="A1">
      <selection activeCell="D2" sqref="D2:I2"/>
    </sheetView>
  </sheetViews>
  <sheetFormatPr defaultColWidth="9.140625" defaultRowHeight="12.75"/>
  <cols>
    <col min="1" max="1" width="1.7109375" style="31" customWidth="1"/>
    <col min="2" max="2" width="24.421875" style="31" customWidth="1"/>
    <col min="3" max="11" width="15.28125" style="31" customWidth="1"/>
    <col min="12" max="16384" width="9.140625" style="31" customWidth="1"/>
  </cols>
  <sheetData>
    <row r="1" spans="2:11" ht="12.75"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2:12" ht="60" customHeight="1">
      <c r="B2" s="135" t="s">
        <v>0</v>
      </c>
      <c r="C2" s="135"/>
      <c r="D2" s="104" t="s">
        <v>1</v>
      </c>
      <c r="E2" s="104"/>
      <c r="F2" s="104"/>
      <c r="G2" s="104"/>
      <c r="H2" s="104"/>
      <c r="I2" s="104"/>
      <c r="J2" s="134" t="s">
        <v>47</v>
      </c>
      <c r="K2" s="134"/>
      <c r="L2" s="71"/>
    </row>
    <row r="3" spans="2:11" ht="13.5" thickBot="1">
      <c r="B3" s="70"/>
      <c r="C3" s="70"/>
      <c r="D3" s="136" t="s">
        <v>46</v>
      </c>
      <c r="E3" s="103"/>
      <c r="F3" s="103"/>
      <c r="G3" s="103"/>
      <c r="H3" s="103"/>
      <c r="I3" s="103"/>
      <c r="J3" s="103"/>
      <c r="K3" s="103"/>
    </row>
    <row r="4" spans="2:11" ht="45" customHeight="1" thickBot="1" thickTop="1">
      <c r="B4" s="132" t="s">
        <v>4</v>
      </c>
      <c r="C4" s="132" t="s">
        <v>5</v>
      </c>
      <c r="D4" s="132" t="s">
        <v>6</v>
      </c>
      <c r="E4" s="132" t="s">
        <v>45</v>
      </c>
      <c r="F4" s="132" t="s">
        <v>8</v>
      </c>
      <c r="G4" s="132" t="s">
        <v>9</v>
      </c>
      <c r="H4" s="131" t="s">
        <v>10</v>
      </c>
      <c r="I4" s="131"/>
      <c r="J4" s="131" t="s">
        <v>11</v>
      </c>
      <c r="K4" s="131"/>
    </row>
    <row r="5" spans="2:11" ht="45" customHeight="1" thickBot="1" thickTop="1">
      <c r="B5" s="133"/>
      <c r="C5" s="133"/>
      <c r="D5" s="133"/>
      <c r="E5" s="133"/>
      <c r="F5" s="133"/>
      <c r="G5" s="133"/>
      <c r="H5" s="69" t="s">
        <v>12</v>
      </c>
      <c r="I5" s="68" t="s">
        <v>13</v>
      </c>
      <c r="J5" s="68" t="s">
        <v>12</v>
      </c>
      <c r="K5" s="67" t="s">
        <v>13</v>
      </c>
    </row>
    <row r="6" spans="2:11" ht="13.5" customHeight="1" thickTop="1">
      <c r="B6" s="66" t="s">
        <v>14</v>
      </c>
      <c r="C6" s="64">
        <v>8770812</v>
      </c>
      <c r="D6" s="65">
        <v>39175132507</v>
      </c>
      <c r="E6" s="65">
        <v>-661914974</v>
      </c>
      <c r="F6" s="64">
        <v>80085</v>
      </c>
      <c r="G6" s="65">
        <v>309363055</v>
      </c>
      <c r="H6" s="64">
        <v>3856105</v>
      </c>
      <c r="I6" s="65">
        <v>25747115808</v>
      </c>
      <c r="J6" s="64">
        <v>2783744</v>
      </c>
      <c r="K6" s="63">
        <v>23938070783</v>
      </c>
    </row>
    <row r="7" spans="2:11" ht="13.5" customHeight="1">
      <c r="B7" s="66" t="s">
        <v>15</v>
      </c>
      <c r="C7" s="64">
        <v>2186515</v>
      </c>
      <c r="D7" s="65">
        <v>24093927113</v>
      </c>
      <c r="E7" s="65">
        <v>-393177580</v>
      </c>
      <c r="F7" s="64">
        <v>9249</v>
      </c>
      <c r="G7" s="65">
        <v>102689791</v>
      </c>
      <c r="H7" s="64">
        <v>1371329</v>
      </c>
      <c r="I7" s="65">
        <v>17082195277</v>
      </c>
      <c r="J7" s="64">
        <v>859366</v>
      </c>
      <c r="K7" s="63">
        <v>11275079177</v>
      </c>
    </row>
    <row r="8" spans="2:11" ht="13.5" customHeight="1">
      <c r="B8" s="66" t="s">
        <v>16</v>
      </c>
      <c r="C8" s="64">
        <v>3549589</v>
      </c>
      <c r="D8" s="65">
        <v>48258818062</v>
      </c>
      <c r="E8" s="65">
        <v>-49767769</v>
      </c>
      <c r="F8" s="64">
        <v>1400865</v>
      </c>
      <c r="G8" s="65">
        <v>19494460416</v>
      </c>
      <c r="H8" s="64">
        <v>2540192</v>
      </c>
      <c r="I8" s="65">
        <v>38788485641</v>
      </c>
      <c r="J8" s="64">
        <v>1094286</v>
      </c>
      <c r="K8" s="63">
        <v>16426981322</v>
      </c>
    </row>
    <row r="9" spans="2:11" ht="13.5" customHeight="1">
      <c r="B9" s="66" t="s">
        <v>17</v>
      </c>
      <c r="C9" s="64">
        <v>5859624</v>
      </c>
      <c r="D9" s="65">
        <v>101688412908</v>
      </c>
      <c r="E9" s="65">
        <v>2468583833</v>
      </c>
      <c r="F9" s="64">
        <v>3663776</v>
      </c>
      <c r="G9" s="65">
        <v>63906383505</v>
      </c>
      <c r="H9" s="64">
        <v>4018022</v>
      </c>
      <c r="I9" s="65">
        <v>75805713380</v>
      </c>
      <c r="J9" s="64">
        <v>2072172</v>
      </c>
      <c r="K9" s="63">
        <v>38127714105</v>
      </c>
    </row>
    <row r="10" spans="2:11" ht="13.5" customHeight="1">
      <c r="B10" s="66" t="s">
        <v>18</v>
      </c>
      <c r="C10" s="64">
        <v>6556151</v>
      </c>
      <c r="D10" s="65">
        <v>161123997722</v>
      </c>
      <c r="E10" s="65">
        <v>5869656497</v>
      </c>
      <c r="F10" s="64">
        <v>5036038</v>
      </c>
      <c r="G10" s="65">
        <v>124413977730</v>
      </c>
      <c r="H10" s="64">
        <v>4632197</v>
      </c>
      <c r="I10" s="65">
        <v>117462385201</v>
      </c>
      <c r="J10" s="64">
        <v>2420938</v>
      </c>
      <c r="K10" s="63">
        <v>55812809759</v>
      </c>
    </row>
    <row r="11" spans="2:11" ht="13.5" customHeight="1">
      <c r="B11" s="66" t="s">
        <v>19</v>
      </c>
      <c r="C11" s="64">
        <v>6145060</v>
      </c>
      <c r="D11" s="65">
        <v>234562521833</v>
      </c>
      <c r="E11" s="65">
        <v>13083615349</v>
      </c>
      <c r="F11" s="64">
        <v>5444204</v>
      </c>
      <c r="G11" s="65">
        <v>209048931864</v>
      </c>
      <c r="H11" s="64">
        <v>4502242</v>
      </c>
      <c r="I11" s="65">
        <v>172030057570</v>
      </c>
      <c r="J11" s="64">
        <v>2283109</v>
      </c>
      <c r="K11" s="63">
        <v>71251481326</v>
      </c>
    </row>
    <row r="12" spans="2:11" ht="13.5" customHeight="1">
      <c r="B12" s="66" t="s">
        <v>20</v>
      </c>
      <c r="C12" s="64">
        <v>2956205</v>
      </c>
      <c r="D12" s="65">
        <v>194277965083</v>
      </c>
      <c r="E12" s="65">
        <v>17661960504</v>
      </c>
      <c r="F12" s="64">
        <v>2809155</v>
      </c>
      <c r="G12" s="65">
        <v>184837996216</v>
      </c>
      <c r="H12" s="64">
        <v>2287061</v>
      </c>
      <c r="I12" s="65">
        <v>139347619917</v>
      </c>
      <c r="J12" s="64">
        <v>958123</v>
      </c>
      <c r="K12" s="63">
        <v>41373267742</v>
      </c>
    </row>
    <row r="13" spans="2:11" ht="13.5" customHeight="1">
      <c r="B13" s="66" t="s">
        <v>21</v>
      </c>
      <c r="C13" s="64">
        <v>696080</v>
      </c>
      <c r="D13" s="65">
        <v>133628242572</v>
      </c>
      <c r="E13" s="65">
        <v>24263006017</v>
      </c>
      <c r="F13" s="64">
        <v>676408</v>
      </c>
      <c r="G13" s="65">
        <v>130559390903</v>
      </c>
      <c r="H13" s="64">
        <v>552267</v>
      </c>
      <c r="I13" s="65">
        <v>64972138490</v>
      </c>
      <c r="J13" s="64">
        <v>179180</v>
      </c>
      <c r="K13" s="63">
        <v>9374790594</v>
      </c>
    </row>
    <row r="14" spans="2:11" ht="13.5" customHeight="1">
      <c r="B14" s="62" t="s">
        <v>22</v>
      </c>
      <c r="C14" s="60">
        <v>547812</v>
      </c>
      <c r="D14" s="61">
        <v>72092731321</v>
      </c>
      <c r="E14" s="61">
        <v>11276596268</v>
      </c>
      <c r="F14" s="60">
        <v>530979</v>
      </c>
      <c r="G14" s="61">
        <v>69926468349</v>
      </c>
      <c r="H14" s="60">
        <v>435420</v>
      </c>
      <c r="I14" s="61">
        <v>43208947676</v>
      </c>
      <c r="J14" s="60">
        <v>143275</v>
      </c>
      <c r="K14" s="59">
        <v>7293529881</v>
      </c>
    </row>
    <row r="15" spans="2:11" ht="13.5" customHeight="1">
      <c r="B15" s="58" t="s">
        <v>23</v>
      </c>
      <c r="C15" s="55">
        <v>84024</v>
      </c>
      <c r="D15" s="54">
        <v>20122818251</v>
      </c>
      <c r="E15" s="54">
        <v>4213652326</v>
      </c>
      <c r="F15" s="55">
        <v>82148</v>
      </c>
      <c r="G15" s="54">
        <v>19679276888</v>
      </c>
      <c r="H15" s="55">
        <v>65860</v>
      </c>
      <c r="I15" s="54">
        <v>9324265009</v>
      </c>
      <c r="J15" s="55">
        <v>20105</v>
      </c>
      <c r="K15" s="57">
        <v>1076749035</v>
      </c>
    </row>
    <row r="16" spans="2:11" ht="13.5" customHeight="1">
      <c r="B16" s="58" t="s">
        <v>24</v>
      </c>
      <c r="C16" s="55">
        <v>27769</v>
      </c>
      <c r="D16" s="54">
        <v>9515226045</v>
      </c>
      <c r="E16" s="54">
        <v>2136016490</v>
      </c>
      <c r="F16" s="55">
        <v>27276</v>
      </c>
      <c r="G16" s="54">
        <v>9346340347</v>
      </c>
      <c r="H16" s="55">
        <v>21687</v>
      </c>
      <c r="I16" s="54">
        <v>3840136287</v>
      </c>
      <c r="J16" s="55">
        <v>6594</v>
      </c>
      <c r="K16" s="57">
        <v>378352529</v>
      </c>
    </row>
    <row r="17" spans="2:11" ht="13.5" customHeight="1">
      <c r="B17" s="58" t="s">
        <v>25</v>
      </c>
      <c r="C17" s="55">
        <v>12864</v>
      </c>
      <c r="D17" s="54">
        <v>5716582525</v>
      </c>
      <c r="E17" s="54">
        <v>1294445632</v>
      </c>
      <c r="F17" s="55">
        <v>12625</v>
      </c>
      <c r="G17" s="54">
        <v>5610288377</v>
      </c>
      <c r="H17" s="55">
        <v>10147</v>
      </c>
      <c r="I17" s="54">
        <v>2159753357</v>
      </c>
      <c r="J17" s="55">
        <v>3081</v>
      </c>
      <c r="K17" s="57">
        <v>183461522</v>
      </c>
    </row>
    <row r="18" spans="2:11" ht="13.5" customHeight="1">
      <c r="B18" s="58" t="s">
        <v>26</v>
      </c>
      <c r="C18" s="55">
        <v>6683</v>
      </c>
      <c r="D18" s="54">
        <v>3643913726</v>
      </c>
      <c r="E18" s="54">
        <v>824895859</v>
      </c>
      <c r="F18" s="55">
        <v>6597</v>
      </c>
      <c r="G18" s="54">
        <v>3597286162</v>
      </c>
      <c r="H18" s="55">
        <v>5268</v>
      </c>
      <c r="I18" s="54">
        <v>1286389814</v>
      </c>
      <c r="J18" s="55">
        <v>1630</v>
      </c>
      <c r="K18" s="57">
        <v>98404132</v>
      </c>
    </row>
    <row r="19" spans="2:11" ht="13.5" customHeight="1">
      <c r="B19" s="58" t="s">
        <v>27</v>
      </c>
      <c r="C19" s="55">
        <v>4072</v>
      </c>
      <c r="D19" s="54">
        <v>2632083655</v>
      </c>
      <c r="E19" s="54">
        <v>582444237</v>
      </c>
      <c r="F19" s="55">
        <v>4017</v>
      </c>
      <c r="G19" s="54">
        <v>2596464108</v>
      </c>
      <c r="H19" s="55">
        <v>3270</v>
      </c>
      <c r="I19" s="54">
        <v>902701112</v>
      </c>
      <c r="J19" s="55">
        <v>1020</v>
      </c>
      <c r="K19" s="57">
        <v>60239538</v>
      </c>
    </row>
    <row r="20" spans="2:11" ht="13.5" customHeight="1">
      <c r="B20" s="58" t="s">
        <v>28</v>
      </c>
      <c r="C20" s="55">
        <v>2732</v>
      </c>
      <c r="D20" s="54">
        <v>2035836828</v>
      </c>
      <c r="E20" s="54">
        <v>451248211</v>
      </c>
      <c r="F20" s="55">
        <v>2701</v>
      </c>
      <c r="G20" s="54">
        <v>2012939306</v>
      </c>
      <c r="H20" s="55">
        <v>2242</v>
      </c>
      <c r="I20" s="54">
        <v>656995229</v>
      </c>
      <c r="J20" s="55">
        <v>675</v>
      </c>
      <c r="K20" s="57">
        <v>44612418</v>
      </c>
    </row>
    <row r="21" spans="2:11" ht="13.5" customHeight="1">
      <c r="B21" s="58" t="s">
        <v>29</v>
      </c>
      <c r="C21" s="55">
        <v>1978</v>
      </c>
      <c r="D21" s="54">
        <v>1675051485</v>
      </c>
      <c r="E21" s="54">
        <v>363025256</v>
      </c>
      <c r="F21" s="55">
        <v>1964</v>
      </c>
      <c r="G21" s="54">
        <v>1663250678</v>
      </c>
      <c r="H21" s="55">
        <v>1608</v>
      </c>
      <c r="I21" s="54">
        <v>478674708</v>
      </c>
      <c r="J21" s="55">
        <v>506</v>
      </c>
      <c r="K21" s="57">
        <v>35710941</v>
      </c>
    </row>
    <row r="22" spans="2:11" ht="13.5" customHeight="1">
      <c r="B22" s="58" t="s">
        <v>30</v>
      </c>
      <c r="C22" s="55">
        <v>1518</v>
      </c>
      <c r="D22" s="54">
        <v>1439565029</v>
      </c>
      <c r="E22" s="54">
        <v>304758183</v>
      </c>
      <c r="F22" s="55">
        <v>1508</v>
      </c>
      <c r="G22" s="54">
        <v>1430076045</v>
      </c>
      <c r="H22" s="55">
        <v>1252</v>
      </c>
      <c r="I22" s="54">
        <v>413790239</v>
      </c>
      <c r="J22" s="55">
        <v>393</v>
      </c>
      <c r="K22" s="57">
        <v>32864832</v>
      </c>
    </row>
    <row r="23" spans="2:11" ht="13.5" customHeight="1">
      <c r="B23" s="58" t="s">
        <v>31</v>
      </c>
      <c r="C23" s="55">
        <v>4777</v>
      </c>
      <c r="D23" s="54">
        <v>6418606121</v>
      </c>
      <c r="E23" s="54">
        <v>1304411121</v>
      </c>
      <c r="F23" s="55">
        <v>4748</v>
      </c>
      <c r="G23" s="54">
        <v>6377907454</v>
      </c>
      <c r="H23" s="55">
        <v>3916</v>
      </c>
      <c r="I23" s="54">
        <v>1573029325</v>
      </c>
      <c r="J23" s="55">
        <v>1343</v>
      </c>
      <c r="K23" s="57">
        <v>115779713</v>
      </c>
    </row>
    <row r="24" spans="2:11" ht="13.5" customHeight="1">
      <c r="B24" s="58" t="s">
        <v>32</v>
      </c>
      <c r="C24" s="55">
        <v>931</v>
      </c>
      <c r="D24" s="54">
        <v>2240875668</v>
      </c>
      <c r="E24" s="54">
        <v>434677483</v>
      </c>
      <c r="F24" s="55">
        <v>926</v>
      </c>
      <c r="G24" s="54">
        <v>2228261060</v>
      </c>
      <c r="H24" s="55">
        <v>790</v>
      </c>
      <c r="I24" s="54">
        <v>476036142</v>
      </c>
      <c r="J24" s="55">
        <v>279</v>
      </c>
      <c r="K24" s="57">
        <v>26884106</v>
      </c>
    </row>
    <row r="25" spans="2:11" ht="13.5" customHeight="1">
      <c r="B25" s="58" t="s">
        <v>33</v>
      </c>
      <c r="C25" s="55">
        <v>348</v>
      </c>
      <c r="D25" s="54">
        <v>1189476436</v>
      </c>
      <c r="E25" s="54">
        <v>228983762</v>
      </c>
      <c r="F25" s="55">
        <v>348</v>
      </c>
      <c r="G25" s="54">
        <v>1189476436</v>
      </c>
      <c r="H25" s="55">
        <v>307</v>
      </c>
      <c r="I25" s="54">
        <v>238682887</v>
      </c>
      <c r="J25" s="55">
        <v>110</v>
      </c>
      <c r="K25" s="57">
        <v>11875920</v>
      </c>
    </row>
    <row r="26" spans="2:11" ht="13.5" customHeight="1">
      <c r="B26" s="58" t="s">
        <v>34</v>
      </c>
      <c r="C26" s="55">
        <v>159</v>
      </c>
      <c r="D26" s="54">
        <v>707686836</v>
      </c>
      <c r="E26" s="54">
        <v>117384508</v>
      </c>
      <c r="F26" s="55">
        <v>158</v>
      </c>
      <c r="G26" s="54">
        <v>703567047</v>
      </c>
      <c r="H26" s="55">
        <v>142</v>
      </c>
      <c r="I26" s="54">
        <v>111101813</v>
      </c>
      <c r="J26" s="55">
        <v>41</v>
      </c>
      <c r="K26" s="57">
        <v>3685117</v>
      </c>
    </row>
    <row r="27" spans="2:11" ht="13.5" customHeight="1">
      <c r="B27" s="58" t="s">
        <v>35</v>
      </c>
      <c r="C27" s="55">
        <v>113</v>
      </c>
      <c r="D27" s="54">
        <v>614483628</v>
      </c>
      <c r="E27" s="54">
        <v>104244665</v>
      </c>
      <c r="F27" s="55">
        <v>113</v>
      </c>
      <c r="G27" s="54">
        <v>614483628</v>
      </c>
      <c r="H27" s="55">
        <v>97</v>
      </c>
      <c r="I27" s="54">
        <v>62959051</v>
      </c>
      <c r="J27" s="55">
        <v>28</v>
      </c>
      <c r="K27" s="57">
        <v>2347595</v>
      </c>
    </row>
    <row r="28" spans="2:11" ht="13.5" customHeight="1">
      <c r="B28" s="58" t="s">
        <v>36</v>
      </c>
      <c r="C28" s="55">
        <v>79</v>
      </c>
      <c r="D28" s="54">
        <v>509644324</v>
      </c>
      <c r="E28" s="54">
        <v>101201164</v>
      </c>
      <c r="F28" s="55">
        <v>79</v>
      </c>
      <c r="G28" s="54">
        <v>509644324</v>
      </c>
      <c r="H28" s="55">
        <v>69</v>
      </c>
      <c r="I28" s="54">
        <v>64397425</v>
      </c>
      <c r="J28" s="55">
        <v>23</v>
      </c>
      <c r="K28" s="57">
        <v>1840038</v>
      </c>
    </row>
    <row r="29" spans="2:11" ht="13.5" customHeight="1">
      <c r="B29" s="58" t="s">
        <v>37</v>
      </c>
      <c r="C29" s="55">
        <v>50</v>
      </c>
      <c r="D29" s="54">
        <v>377584659</v>
      </c>
      <c r="E29" s="54">
        <v>62847875</v>
      </c>
      <c r="F29" s="55">
        <v>50</v>
      </c>
      <c r="G29" s="54">
        <v>377584659</v>
      </c>
      <c r="H29" s="55">
        <v>43</v>
      </c>
      <c r="I29" s="54">
        <v>16311446</v>
      </c>
      <c r="J29" s="53">
        <v>17</v>
      </c>
      <c r="K29" s="57">
        <v>1344772</v>
      </c>
    </row>
    <row r="30" spans="2:11" ht="13.5" customHeight="1">
      <c r="B30" s="56" t="s">
        <v>39</v>
      </c>
      <c r="C30" s="55">
        <v>27</v>
      </c>
      <c r="D30" s="54">
        <v>230262800</v>
      </c>
      <c r="E30" s="54">
        <v>29587145</v>
      </c>
      <c r="F30" s="55">
        <v>27</v>
      </c>
      <c r="G30" s="54">
        <v>230262800</v>
      </c>
      <c r="H30" s="55">
        <v>23</v>
      </c>
      <c r="I30" s="54">
        <v>30451420</v>
      </c>
      <c r="J30" s="53">
        <v>0</v>
      </c>
      <c r="K30" s="52">
        <v>0</v>
      </c>
    </row>
    <row r="31" spans="2:11" ht="13.5" customHeight="1">
      <c r="B31" s="51" t="s">
        <v>40</v>
      </c>
      <c r="C31" s="49">
        <v>144</v>
      </c>
      <c r="D31" s="50">
        <v>2465813235</v>
      </c>
      <c r="E31" s="50">
        <v>432585832</v>
      </c>
      <c r="F31" s="49">
        <v>144</v>
      </c>
      <c r="G31" s="50">
        <v>2465813235</v>
      </c>
      <c r="H31" s="49">
        <v>126</v>
      </c>
      <c r="I31" s="50">
        <v>127515550</v>
      </c>
      <c r="J31" s="49">
        <v>51</v>
      </c>
      <c r="K31" s="48">
        <v>6407283</v>
      </c>
    </row>
    <row r="32" spans="2:11" ht="13.5" customHeight="1">
      <c r="B32" s="47" t="s">
        <v>41</v>
      </c>
      <c r="C32" s="45">
        <v>36720036</v>
      </c>
      <c r="D32" s="46">
        <v>936809017800</v>
      </c>
      <c r="E32" s="46">
        <v>62241961877</v>
      </c>
      <c r="F32" s="45">
        <v>19119780</v>
      </c>
      <c r="G32" s="46">
        <v>732673193480</v>
      </c>
      <c r="H32" s="45">
        <v>23759415</v>
      </c>
      <c r="I32" s="46">
        <v>651235711284</v>
      </c>
      <c r="J32" s="45">
        <v>12650918</v>
      </c>
      <c r="K32" s="44">
        <v>267580194808</v>
      </c>
    </row>
    <row r="33" spans="2:11" ht="27" thickBot="1">
      <c r="B33" s="43" t="s">
        <v>42</v>
      </c>
      <c r="C33" s="41">
        <v>200592</v>
      </c>
      <c r="D33" s="42">
        <v>3551982572</v>
      </c>
      <c r="E33" s="42">
        <v>580597266</v>
      </c>
      <c r="F33" s="41">
        <v>128920</v>
      </c>
      <c r="G33" s="42">
        <v>3325915035</v>
      </c>
      <c r="H33" s="41">
        <v>60362</v>
      </c>
      <c r="I33" s="42">
        <v>2159185137</v>
      </c>
      <c r="J33" s="41">
        <v>31820</v>
      </c>
      <c r="K33" s="40">
        <v>632412800</v>
      </c>
    </row>
    <row r="34" ht="12.75" thickTop="1"/>
    <row r="36" spans="2:10" ht="12">
      <c r="B36" s="32"/>
      <c r="C36" s="33"/>
      <c r="D36" s="37"/>
      <c r="E36" s="32"/>
      <c r="F36" s="33"/>
      <c r="G36" s="37"/>
      <c r="H36" s="33"/>
      <c r="I36" s="37"/>
      <c r="J36" s="33"/>
    </row>
    <row r="37" spans="2:11" ht="12">
      <c r="B37" s="35"/>
      <c r="C37" s="36"/>
      <c r="D37" s="39"/>
      <c r="E37" s="35"/>
      <c r="F37" s="36"/>
      <c r="G37" s="39"/>
      <c r="H37" s="36"/>
      <c r="I37" s="39"/>
      <c r="J37" s="36"/>
      <c r="K37" s="39"/>
    </row>
    <row r="38" spans="2:11" ht="12">
      <c r="B38" s="35"/>
      <c r="C38" s="36"/>
      <c r="D38" s="39"/>
      <c r="E38" s="39"/>
      <c r="F38" s="36"/>
      <c r="G38" s="39"/>
      <c r="H38" s="36"/>
      <c r="I38" s="39"/>
      <c r="J38" s="36"/>
      <c r="K38" s="39"/>
    </row>
    <row r="39" spans="2:11" ht="12">
      <c r="B39" s="35"/>
      <c r="C39" s="36"/>
      <c r="D39" s="39"/>
      <c r="E39" s="39"/>
      <c r="F39" s="36"/>
      <c r="G39" s="39"/>
      <c r="H39" s="36"/>
      <c r="I39" s="39"/>
      <c r="J39" s="36"/>
      <c r="K39" s="39"/>
    </row>
    <row r="40" spans="2:11" ht="12">
      <c r="B40" s="35"/>
      <c r="C40" s="36"/>
      <c r="D40" s="39"/>
      <c r="E40" s="39"/>
      <c r="F40" s="36"/>
      <c r="G40" s="39"/>
      <c r="H40" s="36"/>
      <c r="I40" s="39"/>
      <c r="J40" s="36"/>
      <c r="K40" s="39"/>
    </row>
    <row r="41" spans="2:11" ht="12">
      <c r="B41" s="35"/>
      <c r="C41" s="36"/>
      <c r="D41" s="39"/>
      <c r="E41" s="39"/>
      <c r="F41" s="36"/>
      <c r="G41" s="39"/>
      <c r="H41" s="36"/>
      <c r="I41" s="39"/>
      <c r="J41" s="36"/>
      <c r="K41" s="39"/>
    </row>
    <row r="42" spans="2:11" ht="12">
      <c r="B42" s="35"/>
      <c r="C42" s="36"/>
      <c r="D42" s="39"/>
      <c r="E42" s="39"/>
      <c r="F42" s="36"/>
      <c r="G42" s="39"/>
      <c r="H42" s="36"/>
      <c r="I42" s="39"/>
      <c r="J42" s="36"/>
      <c r="K42" s="39"/>
    </row>
    <row r="43" spans="2:11" ht="12">
      <c r="B43" s="35"/>
      <c r="C43" s="36"/>
      <c r="D43" s="39"/>
      <c r="E43" s="39"/>
      <c r="F43" s="36"/>
      <c r="G43" s="39"/>
      <c r="H43" s="36"/>
      <c r="I43" s="39"/>
      <c r="J43" s="36"/>
      <c r="K43" s="39"/>
    </row>
    <row r="44" spans="2:11" ht="12">
      <c r="B44" s="35"/>
      <c r="C44" s="36"/>
      <c r="D44" s="39"/>
      <c r="E44" s="39"/>
      <c r="F44" s="36"/>
      <c r="G44" s="39"/>
      <c r="H44" s="36"/>
      <c r="I44" s="39"/>
      <c r="J44" s="36"/>
      <c r="K44" s="35"/>
    </row>
    <row r="45" spans="2:11" ht="12">
      <c r="B45" s="35"/>
      <c r="C45" s="36"/>
      <c r="D45" s="39"/>
      <c r="E45" s="39"/>
      <c r="F45" s="36"/>
      <c r="G45" s="39"/>
      <c r="H45" s="36"/>
      <c r="I45" s="39"/>
      <c r="J45" s="36"/>
      <c r="K45" s="35"/>
    </row>
    <row r="46" spans="2:11" ht="12">
      <c r="B46" s="35"/>
      <c r="C46" s="36"/>
      <c r="D46" s="39"/>
      <c r="E46" s="39"/>
      <c r="F46" s="36"/>
      <c r="G46" s="39"/>
      <c r="H46" s="36"/>
      <c r="I46" s="39"/>
      <c r="J46" s="36"/>
      <c r="K46" s="35"/>
    </row>
    <row r="47" spans="2:11" ht="12">
      <c r="B47" s="35"/>
      <c r="C47" s="36"/>
      <c r="D47" s="39"/>
      <c r="E47" s="35"/>
      <c r="F47" s="36"/>
      <c r="G47" s="39"/>
      <c r="H47" s="36"/>
      <c r="I47" s="39"/>
      <c r="J47" s="36"/>
      <c r="K47" s="35"/>
    </row>
    <row r="48" spans="2:11" ht="12">
      <c r="B48" s="35"/>
      <c r="C48" s="36"/>
      <c r="D48" s="39"/>
      <c r="E48" s="35"/>
      <c r="F48" s="36"/>
      <c r="G48" s="39"/>
      <c r="H48" s="36"/>
      <c r="I48" s="35"/>
      <c r="J48" s="36"/>
      <c r="K48" s="35"/>
    </row>
    <row r="49" spans="2:11" ht="12">
      <c r="B49" s="35"/>
      <c r="C49" s="36"/>
      <c r="D49" s="39"/>
      <c r="E49" s="35"/>
      <c r="F49" s="36"/>
      <c r="G49" s="39"/>
      <c r="H49" s="36"/>
      <c r="I49" s="35"/>
      <c r="J49" s="35"/>
      <c r="K49" s="35"/>
    </row>
    <row r="50" spans="2:11" ht="12">
      <c r="B50" s="35"/>
      <c r="C50" s="36"/>
      <c r="D50" s="39"/>
      <c r="E50" s="35"/>
      <c r="F50" s="36"/>
      <c r="G50" s="39"/>
      <c r="H50" s="36"/>
      <c r="I50" s="35"/>
      <c r="J50" s="35"/>
      <c r="K50" s="35"/>
    </row>
    <row r="51" spans="2:11" ht="12">
      <c r="B51" s="35"/>
      <c r="C51" s="36"/>
      <c r="D51" s="39"/>
      <c r="E51" s="35"/>
      <c r="F51" s="36"/>
      <c r="G51" s="39"/>
      <c r="H51" s="36"/>
      <c r="I51" s="35"/>
      <c r="J51" s="35"/>
      <c r="K51" s="35"/>
    </row>
    <row r="52" spans="2:11" ht="12">
      <c r="B52" s="35"/>
      <c r="C52" s="36"/>
      <c r="D52" s="39"/>
      <c r="E52" s="39"/>
      <c r="F52" s="36"/>
      <c r="G52" s="39"/>
      <c r="H52" s="36"/>
      <c r="I52" s="39"/>
      <c r="J52" s="36"/>
      <c r="K52" s="35"/>
    </row>
    <row r="53" spans="2:11" ht="12">
      <c r="B53" s="35"/>
      <c r="C53" s="36"/>
      <c r="D53" s="39"/>
      <c r="E53" s="35"/>
      <c r="F53" s="36"/>
      <c r="G53" s="39"/>
      <c r="H53" s="35"/>
      <c r="I53" s="35"/>
      <c r="J53" s="35"/>
      <c r="K53" s="35"/>
    </row>
    <row r="54" spans="2:11" ht="12">
      <c r="B54" s="35"/>
      <c r="C54" s="35"/>
      <c r="D54" s="39"/>
      <c r="E54" s="35"/>
      <c r="F54" s="35"/>
      <c r="G54" s="39"/>
      <c r="H54" s="35"/>
      <c r="I54" s="35"/>
      <c r="J54" s="35"/>
      <c r="K54" s="35"/>
    </row>
    <row r="55" spans="2:11" ht="12"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2:11" ht="12"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2:11" ht="12"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2:11" ht="12">
      <c r="B58" s="35"/>
      <c r="C58" s="35"/>
      <c r="E58" s="35"/>
      <c r="F58" s="35"/>
      <c r="G58" s="35"/>
      <c r="I58" s="35"/>
      <c r="J58" s="35"/>
      <c r="K58" s="35"/>
    </row>
    <row r="59" spans="2:11" ht="12"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2:11" ht="12">
      <c r="B60" s="35"/>
      <c r="C60" s="35"/>
      <c r="D60" s="39"/>
      <c r="E60" s="35"/>
      <c r="F60" s="35"/>
      <c r="G60" s="39"/>
      <c r="H60" s="35"/>
      <c r="I60" s="35"/>
      <c r="J60" s="35"/>
      <c r="K60" s="35"/>
    </row>
    <row r="61" spans="2:11" ht="12">
      <c r="B61" s="32"/>
      <c r="C61" s="33"/>
      <c r="D61" s="37"/>
      <c r="E61" s="37"/>
      <c r="F61" s="33"/>
      <c r="G61" s="37"/>
      <c r="H61" s="33"/>
      <c r="I61" s="37"/>
      <c r="J61" s="33"/>
      <c r="K61" s="38"/>
    </row>
    <row r="62" spans="2:10" ht="12">
      <c r="B62" s="32"/>
      <c r="C62" s="33"/>
      <c r="D62" s="37"/>
      <c r="E62" s="32"/>
      <c r="F62" s="33"/>
      <c r="G62" s="37"/>
      <c r="H62" s="33"/>
      <c r="I62" s="37"/>
      <c r="J62" s="33"/>
    </row>
    <row r="63" spans="2:10" ht="12">
      <c r="B63" s="32"/>
      <c r="C63" s="32"/>
      <c r="D63" s="32"/>
      <c r="E63" s="32"/>
      <c r="F63" s="32"/>
      <c r="G63" s="32"/>
      <c r="H63" s="32"/>
      <c r="I63" s="32"/>
      <c r="J63" s="32"/>
    </row>
    <row r="64" spans="2:10" ht="12">
      <c r="B64" s="32"/>
      <c r="C64" s="32"/>
      <c r="D64" s="32"/>
      <c r="E64" s="32"/>
      <c r="F64" s="32"/>
      <c r="G64" s="32"/>
      <c r="H64" s="32"/>
      <c r="I64" s="32"/>
      <c r="J64" s="32"/>
    </row>
    <row r="65" spans="2:11" ht="12">
      <c r="B65" s="32"/>
      <c r="C65" s="36"/>
      <c r="D65" s="36"/>
      <c r="E65" s="36"/>
      <c r="F65" s="36"/>
      <c r="G65" s="36"/>
      <c r="H65" s="36"/>
      <c r="I65" s="36"/>
      <c r="J65" s="36"/>
      <c r="K65" s="36"/>
    </row>
    <row r="66" spans="2:11" ht="12">
      <c r="B66" s="32"/>
      <c r="C66" s="36"/>
      <c r="D66" s="36"/>
      <c r="E66" s="36"/>
      <c r="F66" s="36"/>
      <c r="G66" s="36"/>
      <c r="H66" s="36"/>
      <c r="I66" s="36"/>
      <c r="J66" s="36"/>
      <c r="K66" s="36"/>
    </row>
    <row r="67" spans="2:11" ht="12">
      <c r="B67" s="32"/>
      <c r="C67" s="36"/>
      <c r="D67" s="36"/>
      <c r="E67" s="36"/>
      <c r="F67" s="36"/>
      <c r="G67" s="36"/>
      <c r="H67" s="36"/>
      <c r="I67" s="36"/>
      <c r="J67" s="36"/>
      <c r="K67" s="36"/>
    </row>
    <row r="68" spans="2:11" ht="12">
      <c r="B68" s="32"/>
      <c r="C68" s="36"/>
      <c r="D68" s="36"/>
      <c r="E68" s="36"/>
      <c r="F68" s="36"/>
      <c r="G68" s="36"/>
      <c r="H68" s="36"/>
      <c r="I68" s="36"/>
      <c r="J68" s="36"/>
      <c r="K68" s="36"/>
    </row>
    <row r="69" spans="2:11" ht="12">
      <c r="B69" s="32"/>
      <c r="C69" s="36"/>
      <c r="D69" s="36"/>
      <c r="E69" s="36"/>
      <c r="F69" s="36"/>
      <c r="G69" s="36"/>
      <c r="H69" s="36"/>
      <c r="I69" s="36"/>
      <c r="J69" s="36"/>
      <c r="K69" s="36"/>
    </row>
    <row r="70" spans="2:11" ht="12">
      <c r="B70" s="32"/>
      <c r="C70" s="36"/>
      <c r="D70" s="36"/>
      <c r="E70" s="36"/>
      <c r="F70" s="36"/>
      <c r="G70" s="36"/>
      <c r="H70" s="36"/>
      <c r="I70" s="36"/>
      <c r="J70" s="36"/>
      <c r="K70" s="36"/>
    </row>
    <row r="71" spans="2:11" ht="12">
      <c r="B71" s="32"/>
      <c r="C71" s="36"/>
      <c r="D71" s="36"/>
      <c r="E71" s="36"/>
      <c r="F71" s="36"/>
      <c r="G71" s="36"/>
      <c r="H71" s="36"/>
      <c r="I71" s="36"/>
      <c r="J71" s="36"/>
      <c r="K71" s="36"/>
    </row>
    <row r="72" spans="2:11" ht="12">
      <c r="B72" s="32"/>
      <c r="C72" s="36"/>
      <c r="D72" s="36"/>
      <c r="E72" s="36"/>
      <c r="F72" s="36"/>
      <c r="G72" s="36"/>
      <c r="H72" s="36"/>
      <c r="I72" s="36"/>
      <c r="J72" s="36"/>
      <c r="K72" s="36"/>
    </row>
    <row r="73" spans="2:11" ht="12">
      <c r="B73" s="32"/>
      <c r="C73" s="36"/>
      <c r="D73" s="36"/>
      <c r="E73" s="36"/>
      <c r="F73" s="36"/>
      <c r="G73" s="36"/>
      <c r="H73" s="36"/>
      <c r="I73" s="36"/>
      <c r="J73" s="36"/>
      <c r="K73" s="36"/>
    </row>
    <row r="74" spans="2:11" ht="12">
      <c r="B74" s="32"/>
      <c r="C74" s="36"/>
      <c r="D74" s="36"/>
      <c r="E74" s="36"/>
      <c r="F74" s="36"/>
      <c r="G74" s="36"/>
      <c r="H74" s="36"/>
      <c r="I74" s="36"/>
      <c r="J74" s="36"/>
      <c r="K74" s="36"/>
    </row>
    <row r="75" spans="2:11" ht="12">
      <c r="B75" s="32"/>
      <c r="C75" s="36"/>
      <c r="D75" s="36"/>
      <c r="E75" s="36"/>
      <c r="F75" s="36"/>
      <c r="G75" s="36"/>
      <c r="H75" s="36"/>
      <c r="I75" s="36"/>
      <c r="J75" s="36"/>
      <c r="K75" s="36"/>
    </row>
    <row r="76" spans="2:11" ht="12">
      <c r="B76" s="32"/>
      <c r="C76" s="36"/>
      <c r="D76" s="36"/>
      <c r="E76" s="36"/>
      <c r="F76" s="36"/>
      <c r="G76" s="36"/>
      <c r="H76" s="36"/>
      <c r="I76" s="36"/>
      <c r="J76" s="36"/>
      <c r="K76" s="36"/>
    </row>
    <row r="77" spans="2:11" ht="12">
      <c r="B77" s="32"/>
      <c r="C77" s="36"/>
      <c r="D77" s="36"/>
      <c r="E77" s="36"/>
      <c r="F77" s="36"/>
      <c r="G77" s="36"/>
      <c r="H77" s="36"/>
      <c r="I77" s="36"/>
      <c r="J77" s="36"/>
      <c r="K77" s="36"/>
    </row>
    <row r="78" spans="2:11" ht="12">
      <c r="B78" s="32"/>
      <c r="C78" s="36"/>
      <c r="D78" s="36"/>
      <c r="E78" s="36"/>
      <c r="F78" s="36"/>
      <c r="G78" s="36"/>
      <c r="H78" s="36"/>
      <c r="I78" s="36"/>
      <c r="J78" s="36"/>
      <c r="K78" s="36"/>
    </row>
    <row r="79" spans="2:11" ht="12">
      <c r="B79" s="32"/>
      <c r="C79" s="36"/>
      <c r="D79" s="36"/>
      <c r="E79" s="36"/>
      <c r="F79" s="36"/>
      <c r="G79" s="36"/>
      <c r="H79" s="36"/>
      <c r="I79" s="36"/>
      <c r="J79" s="36"/>
      <c r="K79" s="36"/>
    </row>
    <row r="80" spans="2:11" ht="12">
      <c r="B80" s="32"/>
      <c r="C80" s="36"/>
      <c r="D80" s="36"/>
      <c r="E80" s="36"/>
      <c r="F80" s="36"/>
      <c r="G80" s="36"/>
      <c r="H80" s="36"/>
      <c r="I80" s="36"/>
      <c r="J80" s="36"/>
      <c r="K80" s="36"/>
    </row>
    <row r="81" spans="2:11" ht="12">
      <c r="B81" s="32"/>
      <c r="C81" s="36"/>
      <c r="D81" s="36"/>
      <c r="E81" s="36"/>
      <c r="F81" s="36"/>
      <c r="G81" s="36"/>
      <c r="H81" s="36"/>
      <c r="I81" s="36"/>
      <c r="J81" s="36"/>
      <c r="K81" s="36"/>
    </row>
    <row r="82" spans="2:11" ht="12">
      <c r="B82" s="32"/>
      <c r="C82" s="36"/>
      <c r="D82" s="36"/>
      <c r="E82" s="36"/>
      <c r="F82" s="36"/>
      <c r="G82" s="36"/>
      <c r="H82" s="36"/>
      <c r="I82" s="36"/>
      <c r="J82" s="36"/>
      <c r="K82" s="36"/>
    </row>
    <row r="83" spans="2:11" ht="12">
      <c r="B83" s="32"/>
      <c r="C83" s="36"/>
      <c r="D83" s="36"/>
      <c r="E83" s="36"/>
      <c r="F83" s="36"/>
      <c r="G83" s="36"/>
      <c r="H83" s="36"/>
      <c r="I83" s="36"/>
      <c r="J83" s="36"/>
      <c r="K83" s="36"/>
    </row>
    <row r="84" spans="2:11" ht="12">
      <c r="B84" s="32"/>
      <c r="C84" s="36"/>
      <c r="D84" s="36"/>
      <c r="E84" s="36"/>
      <c r="F84" s="36"/>
      <c r="G84" s="36"/>
      <c r="H84" s="36"/>
      <c r="I84" s="36"/>
      <c r="J84" s="36"/>
      <c r="K84" s="36"/>
    </row>
    <row r="85" spans="2:11" ht="12">
      <c r="B85" s="32"/>
      <c r="C85" s="36"/>
      <c r="D85" s="36"/>
      <c r="E85" s="36"/>
      <c r="F85" s="36"/>
      <c r="G85" s="36"/>
      <c r="H85" s="36"/>
      <c r="I85" s="36"/>
      <c r="J85" s="36"/>
      <c r="K85" s="36"/>
    </row>
    <row r="86" spans="2:11" ht="12">
      <c r="B86" s="32"/>
      <c r="C86" s="36"/>
      <c r="D86" s="36"/>
      <c r="E86" s="36"/>
      <c r="F86" s="36"/>
      <c r="G86" s="36"/>
      <c r="H86" s="36"/>
      <c r="I86" s="36"/>
      <c r="J86" s="36"/>
      <c r="K86" s="36"/>
    </row>
    <row r="87" spans="2:11" ht="12">
      <c r="B87" s="32"/>
      <c r="C87" s="36"/>
      <c r="D87" s="36"/>
      <c r="E87" s="36"/>
      <c r="F87" s="36"/>
      <c r="G87" s="36"/>
      <c r="H87" s="36"/>
      <c r="I87" s="36"/>
      <c r="J87" s="36"/>
      <c r="K87" s="36"/>
    </row>
    <row r="88" spans="2:11" ht="12">
      <c r="B88" s="32"/>
      <c r="C88" s="36"/>
      <c r="D88" s="36"/>
      <c r="E88" s="36"/>
      <c r="F88" s="36"/>
      <c r="G88" s="36"/>
      <c r="H88" s="36"/>
      <c r="I88" s="36"/>
      <c r="J88" s="36"/>
      <c r="K88" s="36"/>
    </row>
    <row r="89" spans="2:11" ht="12">
      <c r="B89" s="32"/>
      <c r="C89" s="36"/>
      <c r="D89" s="36"/>
      <c r="E89" s="36"/>
      <c r="F89" s="36"/>
      <c r="G89" s="36"/>
      <c r="H89" s="36"/>
      <c r="I89" s="36"/>
      <c r="J89" s="36"/>
      <c r="K89" s="36"/>
    </row>
    <row r="90" spans="2:11" ht="12">
      <c r="B90" s="32"/>
      <c r="C90" s="36"/>
      <c r="D90" s="36"/>
      <c r="E90" s="36"/>
      <c r="F90" s="36"/>
      <c r="G90" s="36"/>
      <c r="H90" s="36"/>
      <c r="I90" s="36"/>
      <c r="J90" s="36"/>
      <c r="K90" s="36"/>
    </row>
    <row r="91" spans="2:11" ht="12">
      <c r="B91" s="32"/>
      <c r="C91" s="36"/>
      <c r="D91" s="36"/>
      <c r="E91" s="36"/>
      <c r="F91" s="36"/>
      <c r="G91" s="36"/>
      <c r="H91" s="36"/>
      <c r="I91" s="36"/>
      <c r="J91" s="36"/>
      <c r="K91" s="36"/>
    </row>
    <row r="92" spans="2:11" ht="12">
      <c r="B92" s="32"/>
      <c r="C92" s="35"/>
      <c r="D92" s="35"/>
      <c r="E92" s="35"/>
      <c r="F92" s="35"/>
      <c r="G92" s="35"/>
      <c r="H92" s="35"/>
      <c r="I92" s="35"/>
      <c r="J92" s="35"/>
      <c r="K92" s="35"/>
    </row>
    <row r="93" spans="2:10" ht="12">
      <c r="B93" s="32"/>
      <c r="C93" s="32"/>
      <c r="D93" s="32"/>
      <c r="E93" s="32"/>
      <c r="F93" s="32"/>
      <c r="G93" s="32"/>
      <c r="H93" s="32"/>
      <c r="I93" s="32"/>
      <c r="J93" s="32"/>
    </row>
    <row r="94" spans="2:11" ht="12">
      <c r="B94" s="32"/>
      <c r="C94" s="33"/>
      <c r="D94" s="33"/>
      <c r="E94" s="33"/>
      <c r="F94" s="33"/>
      <c r="G94" s="33"/>
      <c r="H94" s="33"/>
      <c r="I94" s="33"/>
      <c r="J94" s="33"/>
      <c r="K94" s="33"/>
    </row>
    <row r="95" spans="2:11" ht="12">
      <c r="B95" s="32"/>
      <c r="C95" s="33"/>
      <c r="D95" s="33"/>
      <c r="E95" s="33"/>
      <c r="F95" s="33"/>
      <c r="G95" s="33"/>
      <c r="H95" s="33"/>
      <c r="I95" s="33"/>
      <c r="J95" s="33"/>
      <c r="K95" s="33"/>
    </row>
    <row r="96" spans="2:11" ht="12">
      <c r="B96" s="32"/>
      <c r="C96" s="33"/>
      <c r="D96" s="33"/>
      <c r="E96" s="33"/>
      <c r="F96" s="33"/>
      <c r="G96" s="33"/>
      <c r="H96" s="33"/>
      <c r="I96" s="33"/>
      <c r="J96" s="33"/>
      <c r="K96" s="33"/>
    </row>
    <row r="97" spans="2:11" ht="12">
      <c r="B97" s="32"/>
      <c r="C97" s="33"/>
      <c r="D97" s="33"/>
      <c r="E97" s="33"/>
      <c r="F97" s="33"/>
      <c r="G97" s="33"/>
      <c r="H97" s="33"/>
      <c r="I97" s="33"/>
      <c r="J97" s="33"/>
      <c r="K97" s="33"/>
    </row>
    <row r="98" spans="2:11" ht="12">
      <c r="B98" s="32"/>
      <c r="C98" s="33"/>
      <c r="D98" s="33"/>
      <c r="E98" s="33"/>
      <c r="F98" s="33"/>
      <c r="G98" s="33"/>
      <c r="H98" s="33"/>
      <c r="I98" s="33"/>
      <c r="J98" s="33"/>
      <c r="K98" s="33"/>
    </row>
    <row r="99" spans="2:11" ht="12">
      <c r="B99" s="32"/>
      <c r="C99" s="33"/>
      <c r="D99" s="33"/>
      <c r="E99" s="33"/>
      <c r="F99" s="33"/>
      <c r="G99" s="33"/>
      <c r="H99" s="33"/>
      <c r="I99" s="33"/>
      <c r="J99" s="33"/>
      <c r="K99" s="33"/>
    </row>
    <row r="100" spans="2:11" ht="12">
      <c r="B100" s="32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2:11" ht="12">
      <c r="B101" s="32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2:11" ht="12">
      <c r="B102" s="32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2:11" ht="12">
      <c r="B103" s="32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2:11" ht="12">
      <c r="B104" s="32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 ht="12">
      <c r="B105" s="32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2:11" ht="12">
      <c r="B106" s="32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2:11" ht="12">
      <c r="B107" s="32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2:11" ht="12">
      <c r="B108" s="32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2:11" ht="12">
      <c r="B109" s="32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2:11" ht="12">
      <c r="B110" s="32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2:11" ht="12">
      <c r="B111" s="32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2:11" ht="12">
      <c r="B112" s="32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1" ht="12">
      <c r="B113" s="32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2:11" ht="12">
      <c r="B114" s="32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2:11" ht="12">
      <c r="B115" s="32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2:11" ht="12">
      <c r="B116" s="32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2:11" ht="12">
      <c r="B117" s="32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2:11" ht="12">
      <c r="B118" s="32"/>
      <c r="C118" s="33"/>
      <c r="D118" s="33"/>
      <c r="E118" s="33"/>
      <c r="F118" s="33"/>
      <c r="G118" s="33"/>
      <c r="H118" s="33"/>
      <c r="I118" s="33"/>
      <c r="J118" s="33"/>
      <c r="K118" s="34"/>
    </row>
    <row r="119" spans="2:11" ht="12">
      <c r="B119" s="32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2:11" ht="12">
      <c r="B120" s="32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2:11" ht="12">
      <c r="B121" s="32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2:11" ht="12">
      <c r="B122" s="32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2:11" ht="12">
      <c r="B123" s="32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2:11" ht="12">
      <c r="B124" s="32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2:11" ht="12">
      <c r="B125" s="32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2:10" ht="12"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2:10" ht="12"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2:10" ht="12"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2:10" ht="12"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2:10" ht="12"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2:10" ht="12"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2:10" ht="12"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2:10" ht="12"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2:10" ht="12"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2:10" ht="12"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2:10" ht="12"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2:10" ht="12"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2:10" ht="12"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2:10" ht="12"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2:10" ht="12"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2:10" ht="12"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2:10" ht="12"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2:10" ht="12"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2:10" ht="12"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2:10" ht="12"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2:10" ht="12"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2:10" ht="12"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2:10" ht="12"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2:10" ht="12"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2:10" ht="12"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2:10" ht="12"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2:10" ht="12"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2:10" ht="12"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2:10" ht="12"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2:10" ht="12"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2:10" ht="12"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2:10" ht="12"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2:10" ht="12"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2:10" ht="12"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2:10" ht="12"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2:10" ht="12"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2:10" ht="12"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2:10" ht="12"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2:10" ht="12"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2:10" ht="12"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2:10" ht="12"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2:10" ht="12"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2:10" ht="12"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2:10" ht="12"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2:10" ht="12"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2:10" ht="12"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2:10" ht="12"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2:10" ht="12"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2:10" ht="12"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2:10" ht="12"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2:10" ht="12"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2:10" ht="12"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2:10" ht="12"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2:10" ht="12"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2:10" ht="12"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2:10" ht="12"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2:10" ht="12"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2:10" ht="12"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2:10" ht="12"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2:10" ht="12"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2:10" ht="12"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2:10" ht="12"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2:10" ht="12"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2:10" ht="12"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2:10" ht="12"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2:10" ht="12"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2:10" ht="12"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2:10" ht="12"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2:10" ht="12"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2:10" ht="12"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2:10" ht="12"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2:10" ht="12"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2:10" ht="12"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2:10" ht="12"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2:10" ht="12"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2:10" ht="12"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2:10" ht="12"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2:10" ht="12"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2:10" ht="12"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2:10" ht="12"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2:10" ht="12"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2:10" ht="12"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2:10" ht="12"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2:10" ht="12"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2:10" ht="12"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2:10" ht="12"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2:10" ht="12"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2:10" ht="12"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2:10" ht="12"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2:10" ht="12"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2:10" ht="12"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2:10" ht="12"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2:10" ht="12"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2:10" ht="12"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2:10" ht="12"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2:10" ht="12"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2:10" ht="12"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2:10" ht="12"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2:10" ht="12"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2:10" ht="12"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2:10" ht="12"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2:10" ht="12"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2:10" ht="12"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2:10" ht="12"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2:10" ht="12"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2:10" ht="12"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2:10" ht="12"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2:10" ht="12"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2:10" ht="12"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2:10" ht="12"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2:10" ht="12"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2:10" ht="12"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2:10" ht="12"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2:10" ht="12"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2:10" ht="12"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2:10" ht="12"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2:10" ht="12"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2:10" ht="12"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2:10" ht="12"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2:10" ht="12"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2:10" ht="12"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2:10" ht="12"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2:10" ht="12"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2:10" ht="12"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2:10" ht="12"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2:10" ht="12"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2:10" ht="12"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2:10" ht="12"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2:10" ht="12"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2:10" ht="12"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2:10" ht="12"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2:10" ht="12"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2:10" ht="12"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2:10" ht="12"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2:10" ht="12"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2:10" ht="12"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2:10" ht="12"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2:10" ht="12"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2:10" ht="12"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2:10" ht="12"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2:10" ht="12"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2:10" ht="12"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2:10" ht="12"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2:10" ht="12"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2:10" ht="12"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2:10" ht="12"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2:10" ht="12"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2:10" ht="12"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2:10" ht="12"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2:10" ht="12"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2:10" ht="12"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2:10" ht="12"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2:10" ht="12"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2:10" ht="12"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2:10" ht="12"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2:10" ht="12"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2:10" ht="12"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2:10" ht="12"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2:10" ht="12"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2:10" ht="12"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2:10" ht="12"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2:10" ht="12"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2:10" ht="12"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2:10" ht="12"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2:10" ht="12"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2:10" ht="12"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2:10" ht="12"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2:10" ht="12"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2:10" ht="12"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2:10" ht="12"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2:10" ht="12"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2:10" ht="12"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2:10" ht="12"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2:10" ht="12"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2:10" ht="12"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2:10" ht="12"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2:10" ht="12"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2:10" ht="12"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2:10" ht="12"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2:10" ht="12"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2:10" ht="12"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2:10" ht="12"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2:10" ht="12"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2:10" ht="12"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2:10" ht="12"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2:10" ht="12"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2:10" ht="12"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2:10" ht="12"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2:10" ht="12"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2:10" ht="12"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2:10" ht="12"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2:10" ht="12"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2:10" ht="12"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2:10" ht="12"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2:10" ht="12"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2:10" ht="12"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2:10" ht="12"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2:10" ht="12"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2:10" ht="12"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2:10" ht="12"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2:10" ht="12"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2:10" ht="12"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2:10" ht="12"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2:10" ht="12"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2:10" ht="12"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2:10" ht="12"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2:10" ht="12"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2:10" ht="12"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2:10" ht="12"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2:10" ht="12"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2:10" ht="12"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2:10" ht="12"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2:10" ht="12"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2:10" ht="12"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2:10" ht="12"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2:10" ht="12"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2:10" ht="12"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2:10" ht="12"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2:10" ht="12"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2:10" ht="12"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2:10" ht="12"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2:10" ht="12"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2:10" ht="12"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2:10" ht="12"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2:10" ht="12"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2:10" ht="12"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2:10" ht="12"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2:10" ht="12"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2:10" ht="12"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2:10" ht="12"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2:10" ht="12"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2:10" ht="12"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2:10" ht="12"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2:10" ht="12"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2:10" ht="12"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2:10" ht="12"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2:10" ht="12"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2:10" ht="12"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2:10" ht="12"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2:10" ht="12"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2:10" ht="12"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2:10" ht="12"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2:10" ht="12"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2:10" ht="12"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2:10" ht="12"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2:10" ht="12"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2:10" ht="12"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2:10" ht="12"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2:10" ht="12"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2:10" ht="12"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2:10" ht="12"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2:10" ht="12"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2:10" ht="12"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2:10" ht="12"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2:10" ht="12"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2:10" ht="12"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2:10" ht="12"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2:10" ht="12"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2:10" ht="12"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2:10" ht="12"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2:10" ht="12"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2:10" ht="12"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2:10" ht="12"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2:10" ht="12"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2:10" ht="12"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2:10" ht="12"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2:10" ht="12"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2:10" ht="12"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2:10" ht="12"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2:10" ht="12"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2:10" ht="12"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2:10" ht="12"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2:10" ht="12"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2:10" ht="12"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2:10" ht="12"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2:10" ht="12"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2:10" ht="12"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2:10" ht="12"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2:10" ht="12"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2:10" ht="12"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2:10" ht="12"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2:10" ht="12"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2:10" ht="12"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2:10" ht="12"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2:10" ht="12"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2:10" ht="12"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2:10" ht="12"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2:10" ht="12"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2:10" ht="12"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2:10" ht="12"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2:10" ht="12"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2:10" ht="12"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2:10" ht="12"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2:10" ht="12"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2:10" ht="12"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2:10" ht="12"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2:10" ht="12"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2:10" ht="12"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2:10" ht="12"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2:10" ht="12"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2:10" ht="12"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2:10" ht="12"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2:10" ht="12"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2:10" ht="12"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2:10" ht="12"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2:10" ht="12"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2:10" ht="12"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2:10" ht="12"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2:10" ht="12"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2:10" ht="12"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2:10" ht="12"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2:10" ht="12"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2:10" ht="12"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2:10" ht="12"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2:10" ht="12"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2:10" ht="12"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2:10" ht="12"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2:10" ht="12"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2:10" ht="12"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2:10" ht="12"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2:10" ht="12"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2:10" ht="12"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2:10" ht="12"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2:10" ht="12"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2:10" ht="12"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2:10" ht="12"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2:10" ht="12"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2:10" ht="12"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2:10" ht="12"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2:10" ht="12"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2:10" ht="12"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2:10" ht="12"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2:10" ht="12"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2:10" ht="12"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2:10" ht="12"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2:10" ht="12"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2:10" ht="12"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2:10" ht="12"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2:10" ht="12"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2:10" ht="12"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2:10" ht="12"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2:10" ht="12"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2:10" ht="12"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2:10" ht="12"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2:10" ht="12"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2:10" ht="12"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2:10" ht="12"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2:10" ht="12"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2:10" ht="12"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2:10" ht="12"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2:10" ht="12"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2:10" ht="12"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2:10" ht="12"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2:10" ht="12"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2:10" ht="12"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2:10" ht="12"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2:10" ht="12"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2:10" ht="12"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2:10" ht="12"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2:10" ht="12"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2:10" ht="12"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2:10" ht="12"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2:10" ht="12"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2:10" ht="12"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2:10" ht="12"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2:10" ht="12"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2:10" ht="12"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2:10" ht="12"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2:10" ht="12"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2:10" ht="12"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2:10" ht="12"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2:10" ht="12"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2:10" ht="12"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2:10" ht="12"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2:10" ht="12"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2:10" ht="12"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2:10" ht="12"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2:10" ht="12"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2:10" ht="12"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2:10" ht="12"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2:10" ht="12"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2:10" ht="12"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2:10" ht="12"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2:10" ht="12"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2:10" ht="12"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2:10" ht="12"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2:10" ht="12"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2:10" ht="12"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2:10" ht="12"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2:10" ht="12"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2:10" ht="12"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2:10" ht="12"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2:10" ht="12"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2:10" ht="12"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2:10" ht="12"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2:10" ht="12"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2:10" ht="12"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2:10" ht="12"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2:10" ht="12"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2:10" ht="12"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2:10" ht="12"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2:10" ht="12"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2:10" ht="12"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2:10" ht="12"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2:10" ht="12"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2:10" ht="12"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2:10" ht="12"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2:10" ht="12"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2:10" ht="12"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2:10" ht="12"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2:10" ht="12"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2:10" ht="12"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2:10" ht="12"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2:10" ht="12"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2:10" ht="12"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2:10" ht="12"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2:10" ht="12"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2:10" ht="12"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2:10" ht="12"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2:10" ht="12"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2:10" ht="12"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2:10" ht="12"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2:10" ht="12"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2:10" ht="12"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2:10" ht="12"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2:10" ht="12"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2:10" ht="12"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2:10" ht="12"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2:10" ht="12"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2:10" ht="12"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2:10" ht="12"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2:10" ht="12"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2:10" ht="12"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2:10" ht="12"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2:10" ht="12"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2:10" ht="12"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2:10" ht="12"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2:10" ht="12"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2:10" ht="12"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2:10" ht="12"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2:10" ht="12"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2:10" ht="12"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2:10" ht="12"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2:10" ht="12"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2:10" ht="12"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2:10" ht="12"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2:10" ht="12"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2:10" ht="12"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2:10" ht="12"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2:10" ht="12"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2:10" ht="12"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2:10" ht="12"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2:10" ht="12"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2:10" ht="12"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2:10" ht="12"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2:10" ht="12"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2:10" ht="12"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2:10" ht="12"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2:10" ht="12"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2:10" ht="12"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2:10" ht="12"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2:10" ht="12"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2:10" ht="12"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2:10" ht="12"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2:10" ht="12"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2:10" ht="12"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2:10" ht="12"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2:10" ht="12"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2:10" ht="12"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2:10" ht="12"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2:10" ht="12"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2:10" ht="12"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2:10" ht="12"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2:10" ht="12"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2:10" ht="12"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2:10" ht="12"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2:10" ht="12"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2:10" ht="12"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2:10" ht="12"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2:10" ht="12"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2:10" ht="12"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2:10" ht="12"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2:10" ht="12"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2:10" ht="12"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2:10" ht="12"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2:10" ht="12"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2:10" ht="12"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2:10" ht="12"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2:10" ht="12"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2:10" ht="12"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2:10" ht="12"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2:10" ht="12"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2:10" ht="12"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2:10" ht="12"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2:10" ht="12"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2:10" ht="12"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2:10" ht="12"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2:10" ht="12"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2:10" ht="12"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2:10" ht="12"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2:10" ht="12"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2:10" ht="12"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2:10" ht="12"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2:10" ht="12"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2:10" ht="12"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2:10" ht="12"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2:10" ht="12"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2:10" ht="12"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2:10" ht="12"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2:10" ht="12"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2:10" ht="12"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2:10" ht="12"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2:10" ht="12"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2:10" ht="12"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2:10" ht="12"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2:10" ht="12"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2:10" ht="12"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2:10" ht="12"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2:10" ht="12"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2:10" ht="12"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2:10" ht="12"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2:10" ht="12"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2:10" ht="12"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2:10" ht="12"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2:10" ht="12"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2:10" ht="12"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2:10" ht="12"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2:10" ht="12"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2:10" ht="12"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2:10" ht="12"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2:10" ht="12"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2:10" ht="12"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2:10" ht="12"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2:10" ht="12"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2:10" ht="12"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2:10" ht="12"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2:10" ht="12"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2:10" ht="12"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2:10" ht="12"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2:10" ht="12"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2:10" ht="12"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2:10" ht="12"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2:10" ht="12"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2:10" ht="12"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2:10" ht="12"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2:10" ht="12"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2:10" ht="12"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2:10" ht="12"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2:10" ht="12"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2:10" ht="12"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2:10" ht="12"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2:10" ht="12"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2:10" ht="12"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2:10" ht="12"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2:10" ht="12"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2:10" ht="12"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2:10" ht="12"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2:10" ht="12"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2:10" ht="12"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2:10" ht="12"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2:10" ht="12"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2:10" ht="12"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2:10" ht="12"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2:10" ht="12"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2:10" ht="12"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2:10" ht="12"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2:10" ht="12"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2:10" ht="12"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2:10" ht="12"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2:10" ht="12"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2:10" ht="12"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2:10" ht="12"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2:10" ht="12"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2:10" ht="12"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2:10" ht="12"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2:10" ht="12"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2:10" ht="12"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2:10" ht="12"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2:10" ht="12"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2:10" ht="12"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2:10" ht="12"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2:10" ht="12"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2:10" ht="12"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2:10" ht="12"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2:10" ht="12"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2:10" ht="12"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2:10" ht="12"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2:10" ht="12"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2:10" ht="12"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2:10" ht="12"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2:10" ht="12"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2:10" ht="12"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2:10" ht="12"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2:10" ht="12"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2:10" ht="12">
      <c r="B720" s="32"/>
      <c r="C720" s="32"/>
      <c r="D720" s="32"/>
      <c r="E720" s="32"/>
      <c r="F720" s="32"/>
      <c r="G720" s="32"/>
      <c r="H720" s="32"/>
      <c r="I720" s="32"/>
      <c r="J720" s="32"/>
    </row>
    <row r="721" spans="2:10" ht="12">
      <c r="B721" s="32"/>
      <c r="C721" s="32"/>
      <c r="D721" s="32"/>
      <c r="E721" s="32"/>
      <c r="F721" s="32"/>
      <c r="G721" s="32"/>
      <c r="H721" s="32"/>
      <c r="I721" s="32"/>
      <c r="J721" s="32"/>
    </row>
    <row r="722" spans="2:10" ht="12">
      <c r="B722" s="32"/>
      <c r="C722" s="32"/>
      <c r="D722" s="32"/>
      <c r="E722" s="32"/>
      <c r="F722" s="32"/>
      <c r="G722" s="32"/>
      <c r="H722" s="32"/>
      <c r="I722" s="32"/>
      <c r="J722" s="32"/>
    </row>
    <row r="723" spans="2:10" ht="12">
      <c r="B723" s="32"/>
      <c r="C723" s="32"/>
      <c r="D723" s="32"/>
      <c r="E723" s="32"/>
      <c r="F723" s="32"/>
      <c r="G723" s="32"/>
      <c r="H723" s="32"/>
      <c r="I723" s="32"/>
      <c r="J723" s="32"/>
    </row>
    <row r="724" spans="2:10" ht="12">
      <c r="B724" s="32"/>
      <c r="C724" s="32"/>
      <c r="D724" s="32"/>
      <c r="E724" s="32"/>
      <c r="F724" s="32"/>
      <c r="G724" s="32"/>
      <c r="H724" s="32"/>
      <c r="I724" s="32"/>
      <c r="J724" s="32"/>
    </row>
    <row r="725" spans="2:10" ht="12">
      <c r="B725" s="32"/>
      <c r="C725" s="32"/>
      <c r="D725" s="32"/>
      <c r="E725" s="32"/>
      <c r="F725" s="32"/>
      <c r="G725" s="32"/>
      <c r="H725" s="32"/>
      <c r="I725" s="32"/>
      <c r="J725" s="32"/>
    </row>
    <row r="726" spans="2:10" ht="12">
      <c r="B726" s="32"/>
      <c r="C726" s="32"/>
      <c r="D726" s="32"/>
      <c r="E726" s="32"/>
      <c r="F726" s="32"/>
      <c r="G726" s="32"/>
      <c r="H726" s="32"/>
      <c r="I726" s="32"/>
      <c r="J726" s="32"/>
    </row>
    <row r="727" spans="2:10" ht="12">
      <c r="B727" s="32"/>
      <c r="C727" s="32"/>
      <c r="D727" s="32"/>
      <c r="E727" s="32"/>
      <c r="F727" s="32"/>
      <c r="G727" s="32"/>
      <c r="H727" s="32"/>
      <c r="I727" s="32"/>
      <c r="J727" s="32"/>
    </row>
    <row r="728" spans="2:10" ht="12">
      <c r="B728" s="32"/>
      <c r="C728" s="32"/>
      <c r="D728" s="32"/>
      <c r="E728" s="32"/>
      <c r="F728" s="32"/>
      <c r="G728" s="32"/>
      <c r="H728" s="32"/>
      <c r="I728" s="32"/>
      <c r="J728" s="32"/>
    </row>
    <row r="729" spans="2:10" ht="12">
      <c r="B729" s="32"/>
      <c r="C729" s="32"/>
      <c r="D729" s="32"/>
      <c r="E729" s="32"/>
      <c r="F729" s="32"/>
      <c r="G729" s="32"/>
      <c r="H729" s="32"/>
      <c r="I729" s="32"/>
      <c r="J729" s="32"/>
    </row>
    <row r="730" spans="2:10" ht="12">
      <c r="B730" s="32"/>
      <c r="C730" s="32"/>
      <c r="D730" s="32"/>
      <c r="E730" s="32"/>
      <c r="F730" s="32"/>
      <c r="G730" s="32"/>
      <c r="H730" s="32"/>
      <c r="I730" s="32"/>
      <c r="J730" s="32"/>
    </row>
    <row r="731" spans="2:10" ht="12">
      <c r="B731" s="32"/>
      <c r="C731" s="32"/>
      <c r="D731" s="32"/>
      <c r="E731" s="32"/>
      <c r="F731" s="32"/>
      <c r="G731" s="32"/>
      <c r="H731" s="32"/>
      <c r="I731" s="32"/>
      <c r="J731" s="32"/>
    </row>
    <row r="732" spans="2:10" ht="12">
      <c r="B732" s="32"/>
      <c r="C732" s="32"/>
      <c r="D732" s="32"/>
      <c r="E732" s="32"/>
      <c r="F732" s="32"/>
      <c r="G732" s="32"/>
      <c r="H732" s="32"/>
      <c r="I732" s="32"/>
      <c r="J732" s="32"/>
    </row>
    <row r="733" spans="2:10" ht="12">
      <c r="B733" s="32"/>
      <c r="C733" s="32"/>
      <c r="D733" s="32"/>
      <c r="E733" s="32"/>
      <c r="F733" s="32"/>
      <c r="G733" s="32"/>
      <c r="H733" s="32"/>
      <c r="I733" s="32"/>
      <c r="J733" s="32"/>
    </row>
    <row r="734" spans="2:10" ht="12">
      <c r="B734" s="32"/>
      <c r="C734" s="32"/>
      <c r="D734" s="32"/>
      <c r="E734" s="32"/>
      <c r="F734" s="32"/>
      <c r="G734" s="32"/>
      <c r="H734" s="32"/>
      <c r="I734" s="32"/>
      <c r="J734" s="32"/>
    </row>
    <row r="735" spans="2:10" ht="12">
      <c r="B735" s="32"/>
      <c r="C735" s="32"/>
      <c r="D735" s="32"/>
      <c r="E735" s="32"/>
      <c r="F735" s="32"/>
      <c r="G735" s="32"/>
      <c r="H735" s="32"/>
      <c r="I735" s="32"/>
      <c r="J735" s="32"/>
    </row>
    <row r="736" spans="2:10" ht="12">
      <c r="B736" s="32"/>
      <c r="C736" s="32"/>
      <c r="D736" s="32"/>
      <c r="E736" s="32"/>
      <c r="F736" s="32"/>
      <c r="G736" s="32"/>
      <c r="H736" s="32"/>
      <c r="I736" s="32"/>
      <c r="J736" s="32"/>
    </row>
    <row r="737" spans="2:10" ht="12">
      <c r="B737" s="32"/>
      <c r="C737" s="32"/>
      <c r="D737" s="32"/>
      <c r="E737" s="32"/>
      <c r="F737" s="32"/>
      <c r="G737" s="32"/>
      <c r="H737" s="32"/>
      <c r="I737" s="32"/>
      <c r="J737" s="32"/>
    </row>
    <row r="738" spans="2:10" ht="12">
      <c r="B738" s="32"/>
      <c r="C738" s="32"/>
      <c r="D738" s="32"/>
      <c r="E738" s="32"/>
      <c r="F738" s="32"/>
      <c r="G738" s="32"/>
      <c r="H738" s="32"/>
      <c r="I738" s="32"/>
      <c r="J738" s="32"/>
    </row>
    <row r="739" spans="2:10" ht="12">
      <c r="B739" s="32"/>
      <c r="C739" s="32"/>
      <c r="D739" s="32"/>
      <c r="E739" s="32"/>
      <c r="F739" s="32"/>
      <c r="G739" s="32"/>
      <c r="H739" s="32"/>
      <c r="I739" s="32"/>
      <c r="J739" s="32"/>
    </row>
    <row r="740" spans="2:10" ht="12">
      <c r="B740" s="32"/>
      <c r="C740" s="32"/>
      <c r="D740" s="32"/>
      <c r="E740" s="32"/>
      <c r="F740" s="32"/>
      <c r="G740" s="32"/>
      <c r="H740" s="32"/>
      <c r="I740" s="32"/>
      <c r="J740" s="32"/>
    </row>
    <row r="741" spans="2:10" ht="12">
      <c r="B741" s="32"/>
      <c r="C741" s="32"/>
      <c r="D741" s="32"/>
      <c r="E741" s="32"/>
      <c r="F741" s="32"/>
      <c r="G741" s="32"/>
      <c r="H741" s="32"/>
      <c r="I741" s="32"/>
      <c r="J741" s="32"/>
    </row>
    <row r="742" spans="2:10" ht="12">
      <c r="B742" s="32"/>
      <c r="C742" s="32"/>
      <c r="D742" s="32"/>
      <c r="E742" s="32"/>
      <c r="F742" s="32"/>
      <c r="G742" s="32"/>
      <c r="H742" s="32"/>
      <c r="I742" s="32"/>
      <c r="J742" s="32"/>
    </row>
    <row r="743" spans="2:10" ht="12">
      <c r="B743" s="32"/>
      <c r="C743" s="32"/>
      <c r="D743" s="32"/>
      <c r="E743" s="32"/>
      <c r="F743" s="32"/>
      <c r="G743" s="32"/>
      <c r="H743" s="32"/>
      <c r="I743" s="32"/>
      <c r="J743" s="32"/>
    </row>
    <row r="744" spans="2:10" ht="12">
      <c r="B744" s="32"/>
      <c r="C744" s="32"/>
      <c r="D744" s="32"/>
      <c r="E744" s="32"/>
      <c r="F744" s="32"/>
      <c r="G744" s="32"/>
      <c r="H744" s="32"/>
      <c r="I744" s="32"/>
      <c r="J744" s="32"/>
    </row>
    <row r="745" spans="2:10" ht="12">
      <c r="B745" s="32"/>
      <c r="C745" s="32"/>
      <c r="D745" s="32"/>
      <c r="E745" s="32"/>
      <c r="F745" s="32"/>
      <c r="G745" s="32"/>
      <c r="H745" s="32"/>
      <c r="I745" s="32"/>
      <c r="J745" s="32"/>
    </row>
    <row r="746" spans="2:10" ht="12">
      <c r="B746" s="32"/>
      <c r="C746" s="32"/>
      <c r="D746" s="32"/>
      <c r="E746" s="32"/>
      <c r="F746" s="32"/>
      <c r="G746" s="32"/>
      <c r="H746" s="32"/>
      <c r="I746" s="32"/>
      <c r="J746" s="32"/>
    </row>
    <row r="747" spans="2:10" ht="12">
      <c r="B747" s="32"/>
      <c r="C747" s="32"/>
      <c r="D747" s="32"/>
      <c r="E747" s="32"/>
      <c r="F747" s="32"/>
      <c r="G747" s="32"/>
      <c r="H747" s="32"/>
      <c r="I747" s="32"/>
      <c r="J747" s="32"/>
    </row>
    <row r="748" spans="2:10" ht="12">
      <c r="B748" s="32"/>
      <c r="C748" s="32"/>
      <c r="D748" s="32"/>
      <c r="E748" s="32"/>
      <c r="F748" s="32"/>
      <c r="G748" s="32"/>
      <c r="H748" s="32"/>
      <c r="I748" s="32"/>
      <c r="J748" s="32"/>
    </row>
    <row r="749" spans="2:10" ht="12">
      <c r="B749" s="32"/>
      <c r="C749" s="32"/>
      <c r="D749" s="32"/>
      <c r="E749" s="32"/>
      <c r="F749" s="32"/>
      <c r="G749" s="32"/>
      <c r="H749" s="32"/>
      <c r="I749" s="32"/>
      <c r="J749" s="32"/>
    </row>
    <row r="750" spans="2:10" ht="12">
      <c r="B750" s="32"/>
      <c r="C750" s="32"/>
      <c r="D750" s="32"/>
      <c r="E750" s="32"/>
      <c r="F750" s="32"/>
      <c r="G750" s="32"/>
      <c r="H750" s="32"/>
      <c r="I750" s="32"/>
      <c r="J750" s="32"/>
    </row>
    <row r="751" spans="2:10" ht="12">
      <c r="B751" s="32"/>
      <c r="C751" s="32"/>
      <c r="D751" s="32"/>
      <c r="E751" s="32"/>
      <c r="F751" s="32"/>
      <c r="G751" s="32"/>
      <c r="H751" s="32"/>
      <c r="I751" s="32"/>
      <c r="J751" s="32"/>
    </row>
    <row r="752" spans="2:10" ht="12">
      <c r="B752" s="32"/>
      <c r="C752" s="32"/>
      <c r="D752" s="32"/>
      <c r="E752" s="32"/>
      <c r="F752" s="32"/>
      <c r="G752" s="32"/>
      <c r="H752" s="32"/>
      <c r="I752" s="32"/>
      <c r="J752" s="32"/>
    </row>
    <row r="753" spans="2:10" ht="12">
      <c r="B753" s="32"/>
      <c r="C753" s="32"/>
      <c r="D753" s="32"/>
      <c r="E753" s="32"/>
      <c r="F753" s="32"/>
      <c r="G753" s="32"/>
      <c r="H753" s="32"/>
      <c r="I753" s="32"/>
      <c r="J753" s="32"/>
    </row>
    <row r="754" spans="2:10" ht="12">
      <c r="B754" s="32"/>
      <c r="C754" s="32"/>
      <c r="D754" s="32"/>
      <c r="E754" s="32"/>
      <c r="F754" s="32"/>
      <c r="G754" s="32"/>
      <c r="H754" s="32"/>
      <c r="I754" s="32"/>
      <c r="J754" s="32"/>
    </row>
    <row r="755" spans="2:10" ht="12">
      <c r="B755" s="32"/>
      <c r="C755" s="32"/>
      <c r="D755" s="32"/>
      <c r="E755" s="32"/>
      <c r="F755" s="32"/>
      <c r="G755" s="32"/>
      <c r="H755" s="32"/>
      <c r="I755" s="32"/>
      <c r="J755" s="32"/>
    </row>
    <row r="756" spans="2:10" ht="12">
      <c r="B756" s="32"/>
      <c r="C756" s="32"/>
      <c r="D756" s="32"/>
      <c r="E756" s="32"/>
      <c r="F756" s="32"/>
      <c r="G756" s="32"/>
      <c r="H756" s="32"/>
      <c r="I756" s="32"/>
      <c r="J756" s="32"/>
    </row>
    <row r="757" spans="2:10" ht="12">
      <c r="B757" s="32"/>
      <c r="C757" s="32"/>
      <c r="D757" s="32"/>
      <c r="E757" s="32"/>
      <c r="F757" s="32"/>
      <c r="G757" s="32"/>
      <c r="H757" s="32"/>
      <c r="I757" s="32"/>
      <c r="J757" s="32"/>
    </row>
    <row r="758" spans="2:10" ht="12">
      <c r="B758" s="32"/>
      <c r="C758" s="32"/>
      <c r="D758" s="32"/>
      <c r="E758" s="32"/>
      <c r="F758" s="32"/>
      <c r="G758" s="32"/>
      <c r="H758" s="32"/>
      <c r="I758" s="32"/>
      <c r="J758" s="32"/>
    </row>
    <row r="759" spans="2:10" ht="12">
      <c r="B759" s="32"/>
      <c r="C759" s="32"/>
      <c r="D759" s="32"/>
      <c r="E759" s="32"/>
      <c r="F759" s="32"/>
      <c r="G759" s="32"/>
      <c r="H759" s="32"/>
      <c r="I759" s="32"/>
      <c r="J759" s="32"/>
    </row>
    <row r="760" spans="2:10" ht="12">
      <c r="B760" s="32"/>
      <c r="C760" s="32"/>
      <c r="D760" s="32"/>
      <c r="E760" s="32"/>
      <c r="F760" s="32"/>
      <c r="G760" s="32"/>
      <c r="H760" s="32"/>
      <c r="I760" s="32"/>
      <c r="J760" s="32"/>
    </row>
    <row r="761" spans="2:10" ht="12">
      <c r="B761" s="32"/>
      <c r="C761" s="32"/>
      <c r="D761" s="32"/>
      <c r="E761" s="32"/>
      <c r="F761" s="32"/>
      <c r="G761" s="32"/>
      <c r="H761" s="32"/>
      <c r="I761" s="32"/>
      <c r="J761" s="32"/>
    </row>
    <row r="762" spans="2:10" ht="12">
      <c r="B762" s="32"/>
      <c r="C762" s="32"/>
      <c r="D762" s="32"/>
      <c r="E762" s="32"/>
      <c r="F762" s="32"/>
      <c r="G762" s="32"/>
      <c r="H762" s="32"/>
      <c r="I762" s="32"/>
      <c r="J762" s="32"/>
    </row>
    <row r="763" spans="2:10" ht="12">
      <c r="B763" s="32"/>
      <c r="C763" s="32"/>
      <c r="D763" s="32"/>
      <c r="E763" s="32"/>
      <c r="F763" s="32"/>
      <c r="G763" s="32"/>
      <c r="H763" s="32"/>
      <c r="I763" s="32"/>
      <c r="J763" s="32"/>
    </row>
    <row r="764" spans="2:10" ht="12">
      <c r="B764" s="32"/>
      <c r="C764" s="32"/>
      <c r="D764" s="32"/>
      <c r="E764" s="32"/>
      <c r="F764" s="32"/>
      <c r="G764" s="32"/>
      <c r="H764" s="32"/>
      <c r="I764" s="32"/>
      <c r="J764" s="32"/>
    </row>
    <row r="765" spans="2:10" ht="12">
      <c r="B765" s="32"/>
      <c r="C765" s="32"/>
      <c r="D765" s="32"/>
      <c r="E765" s="32"/>
      <c r="F765" s="32"/>
      <c r="G765" s="32"/>
      <c r="H765" s="32"/>
      <c r="I765" s="32"/>
      <c r="J765" s="32"/>
    </row>
    <row r="766" spans="2:10" ht="12">
      <c r="B766" s="32"/>
      <c r="C766" s="32"/>
      <c r="D766" s="32"/>
      <c r="E766" s="32"/>
      <c r="F766" s="32"/>
      <c r="G766" s="32"/>
      <c r="H766" s="32"/>
      <c r="I766" s="32"/>
      <c r="J766" s="32"/>
    </row>
    <row r="767" spans="2:10" ht="12">
      <c r="B767" s="32"/>
      <c r="C767" s="32"/>
      <c r="D767" s="32"/>
      <c r="E767" s="32"/>
      <c r="F767" s="32"/>
      <c r="G767" s="32"/>
      <c r="H767" s="32"/>
      <c r="I767" s="32"/>
      <c r="J767" s="32"/>
    </row>
    <row r="768" spans="2:10" ht="12">
      <c r="B768" s="32"/>
      <c r="C768" s="32"/>
      <c r="D768" s="32"/>
      <c r="E768" s="32"/>
      <c r="F768" s="32"/>
      <c r="G768" s="32"/>
      <c r="H768" s="32"/>
      <c r="I768" s="32"/>
      <c r="J768" s="32"/>
    </row>
    <row r="769" spans="2:10" ht="12">
      <c r="B769" s="32"/>
      <c r="C769" s="32"/>
      <c r="D769" s="32"/>
      <c r="E769" s="32"/>
      <c r="F769" s="32"/>
      <c r="G769" s="32"/>
      <c r="H769" s="32"/>
      <c r="I769" s="32"/>
      <c r="J769" s="32"/>
    </row>
    <row r="770" spans="2:10" ht="12">
      <c r="B770" s="32"/>
      <c r="C770" s="32"/>
      <c r="D770" s="32"/>
      <c r="E770" s="32"/>
      <c r="F770" s="32"/>
      <c r="G770" s="32"/>
      <c r="H770" s="32"/>
      <c r="I770" s="32"/>
      <c r="J770" s="32"/>
    </row>
    <row r="771" spans="2:10" ht="12">
      <c r="B771" s="32"/>
      <c r="C771" s="32"/>
      <c r="D771" s="32"/>
      <c r="E771" s="32"/>
      <c r="F771" s="32"/>
      <c r="G771" s="32"/>
      <c r="H771" s="32"/>
      <c r="I771" s="32"/>
      <c r="J771" s="32"/>
    </row>
    <row r="772" spans="2:10" ht="12">
      <c r="B772" s="32"/>
      <c r="C772" s="32"/>
      <c r="D772" s="32"/>
      <c r="E772" s="32"/>
      <c r="F772" s="32"/>
      <c r="G772" s="32"/>
      <c r="H772" s="32"/>
      <c r="I772" s="32"/>
      <c r="J772" s="32"/>
    </row>
    <row r="773" spans="2:10" ht="12">
      <c r="B773" s="32"/>
      <c r="C773" s="32"/>
      <c r="D773" s="32"/>
      <c r="E773" s="32"/>
      <c r="F773" s="32"/>
      <c r="G773" s="32"/>
      <c r="H773" s="32"/>
      <c r="I773" s="32"/>
      <c r="J773" s="32"/>
    </row>
    <row r="774" spans="2:10" ht="12">
      <c r="B774" s="32"/>
      <c r="C774" s="32"/>
      <c r="D774" s="32"/>
      <c r="E774" s="32"/>
      <c r="F774" s="32"/>
      <c r="G774" s="32"/>
      <c r="H774" s="32"/>
      <c r="I774" s="32"/>
      <c r="J774" s="32"/>
    </row>
    <row r="775" spans="2:10" ht="12">
      <c r="B775" s="32"/>
      <c r="C775" s="32"/>
      <c r="D775" s="32"/>
      <c r="E775" s="32"/>
      <c r="F775" s="32"/>
      <c r="G775" s="32"/>
      <c r="H775" s="32"/>
      <c r="I775" s="32"/>
      <c r="J775" s="32"/>
    </row>
    <row r="776" spans="2:10" ht="12">
      <c r="B776" s="32"/>
      <c r="C776" s="32"/>
      <c r="D776" s="32"/>
      <c r="E776" s="32"/>
      <c r="F776" s="32"/>
      <c r="G776" s="32"/>
      <c r="H776" s="32"/>
      <c r="I776" s="32"/>
      <c r="J776" s="32"/>
    </row>
    <row r="777" spans="2:10" ht="12">
      <c r="B777" s="32"/>
      <c r="C777" s="32"/>
      <c r="D777" s="32"/>
      <c r="E777" s="32"/>
      <c r="F777" s="32"/>
      <c r="G777" s="32"/>
      <c r="H777" s="32"/>
      <c r="I777" s="32"/>
      <c r="J777" s="32"/>
    </row>
    <row r="778" spans="2:10" ht="12">
      <c r="B778" s="32"/>
      <c r="C778" s="32"/>
      <c r="D778" s="32"/>
      <c r="E778" s="32"/>
      <c r="F778" s="32"/>
      <c r="G778" s="32"/>
      <c r="H778" s="32"/>
      <c r="I778" s="32"/>
      <c r="J778" s="32"/>
    </row>
    <row r="779" spans="2:10" ht="12">
      <c r="B779" s="32"/>
      <c r="C779" s="32"/>
      <c r="D779" s="32"/>
      <c r="E779" s="32"/>
      <c r="F779" s="32"/>
      <c r="G779" s="32"/>
      <c r="H779" s="32"/>
      <c r="I779" s="32"/>
      <c r="J779" s="32"/>
    </row>
    <row r="780" spans="2:10" ht="12">
      <c r="B780" s="32"/>
      <c r="C780" s="32"/>
      <c r="D780" s="32"/>
      <c r="E780" s="32"/>
      <c r="F780" s="32"/>
      <c r="G780" s="32"/>
      <c r="H780" s="32"/>
      <c r="I780" s="32"/>
      <c r="J780" s="32"/>
    </row>
    <row r="781" spans="2:10" ht="12">
      <c r="B781" s="32"/>
      <c r="C781" s="32"/>
      <c r="D781" s="32"/>
      <c r="E781" s="32"/>
      <c r="F781" s="32"/>
      <c r="G781" s="32"/>
      <c r="H781" s="32"/>
      <c r="I781" s="32"/>
      <c r="J781" s="32"/>
    </row>
    <row r="782" spans="2:10" ht="12">
      <c r="B782" s="32"/>
      <c r="C782" s="32"/>
      <c r="D782" s="32"/>
      <c r="E782" s="32"/>
      <c r="F782" s="32"/>
      <c r="G782" s="32"/>
      <c r="H782" s="32"/>
      <c r="I782" s="32"/>
      <c r="J782" s="32"/>
    </row>
    <row r="783" spans="2:10" ht="12">
      <c r="B783" s="32"/>
      <c r="C783" s="32"/>
      <c r="D783" s="32"/>
      <c r="E783" s="32"/>
      <c r="F783" s="32"/>
      <c r="G783" s="32"/>
      <c r="H783" s="32"/>
      <c r="I783" s="32"/>
      <c r="J783" s="32"/>
    </row>
    <row r="784" spans="2:10" ht="12">
      <c r="B784" s="32"/>
      <c r="C784" s="32"/>
      <c r="D784" s="32"/>
      <c r="E784" s="32"/>
      <c r="F784" s="32"/>
      <c r="G784" s="32"/>
      <c r="H784" s="32"/>
      <c r="I784" s="32"/>
      <c r="J784" s="32"/>
    </row>
    <row r="785" spans="2:10" ht="12">
      <c r="B785" s="32"/>
      <c r="C785" s="32"/>
      <c r="D785" s="32"/>
      <c r="E785" s="32"/>
      <c r="F785" s="32"/>
      <c r="G785" s="32"/>
      <c r="H785" s="32"/>
      <c r="I785" s="32"/>
      <c r="J785" s="32"/>
    </row>
    <row r="786" spans="2:10" ht="12">
      <c r="B786" s="32"/>
      <c r="C786" s="32"/>
      <c r="D786" s="32"/>
      <c r="E786" s="32"/>
      <c r="F786" s="32"/>
      <c r="G786" s="32"/>
      <c r="H786" s="32"/>
      <c r="I786" s="32"/>
      <c r="J786" s="32"/>
    </row>
    <row r="787" spans="2:10" ht="12">
      <c r="B787" s="32"/>
      <c r="C787" s="32"/>
      <c r="D787" s="32"/>
      <c r="E787" s="32"/>
      <c r="F787" s="32"/>
      <c r="G787" s="32"/>
      <c r="H787" s="32"/>
      <c r="I787" s="32"/>
      <c r="J787" s="32"/>
    </row>
    <row r="788" spans="2:10" ht="12">
      <c r="B788" s="32"/>
      <c r="C788" s="32"/>
      <c r="D788" s="32"/>
      <c r="E788" s="32"/>
      <c r="F788" s="32"/>
      <c r="G788" s="32"/>
      <c r="H788" s="32"/>
      <c r="I788" s="32"/>
      <c r="J788" s="32"/>
    </row>
    <row r="789" spans="2:10" ht="12">
      <c r="B789" s="32"/>
      <c r="C789" s="32"/>
      <c r="D789" s="32"/>
      <c r="E789" s="32"/>
      <c r="F789" s="32"/>
      <c r="G789" s="32"/>
      <c r="H789" s="32"/>
      <c r="I789" s="32"/>
      <c r="J789" s="32"/>
    </row>
    <row r="790" spans="2:10" ht="12">
      <c r="B790" s="32"/>
      <c r="C790" s="32"/>
      <c r="D790" s="32"/>
      <c r="E790" s="32"/>
      <c r="F790" s="32"/>
      <c r="G790" s="32"/>
      <c r="H790" s="32"/>
      <c r="I790" s="32"/>
      <c r="J790" s="32"/>
    </row>
    <row r="791" spans="2:10" ht="12">
      <c r="B791" s="32"/>
      <c r="C791" s="32"/>
      <c r="D791" s="32"/>
      <c r="E791" s="32"/>
      <c r="F791" s="32"/>
      <c r="G791" s="32"/>
      <c r="H791" s="32"/>
      <c r="I791" s="32"/>
      <c r="J791" s="32"/>
    </row>
    <row r="792" spans="2:10" ht="12">
      <c r="B792" s="32"/>
      <c r="C792" s="32"/>
      <c r="D792" s="32"/>
      <c r="E792" s="32"/>
      <c r="F792" s="32"/>
      <c r="G792" s="32"/>
      <c r="H792" s="32"/>
      <c r="I792" s="32"/>
      <c r="J792" s="32"/>
    </row>
    <row r="793" spans="2:10" ht="12">
      <c r="B793" s="32"/>
      <c r="C793" s="32"/>
      <c r="D793" s="32"/>
      <c r="E793" s="32"/>
      <c r="F793" s="32"/>
      <c r="G793" s="32"/>
      <c r="H793" s="32"/>
      <c r="I793" s="32"/>
      <c r="J793" s="32"/>
    </row>
    <row r="794" spans="2:10" ht="12">
      <c r="B794" s="32"/>
      <c r="C794" s="32"/>
      <c r="D794" s="32"/>
      <c r="E794" s="32"/>
      <c r="F794" s="32"/>
      <c r="G794" s="32"/>
      <c r="H794" s="32"/>
      <c r="I794" s="32"/>
      <c r="J794" s="32"/>
    </row>
    <row r="795" spans="2:10" ht="12">
      <c r="B795" s="32"/>
      <c r="C795" s="32"/>
      <c r="D795" s="32"/>
      <c r="E795" s="32"/>
      <c r="F795" s="32"/>
      <c r="G795" s="32"/>
      <c r="H795" s="32"/>
      <c r="I795" s="32"/>
      <c r="J795" s="32"/>
    </row>
    <row r="796" spans="2:10" ht="12">
      <c r="B796" s="32"/>
      <c r="C796" s="32"/>
      <c r="D796" s="32"/>
      <c r="E796" s="32"/>
      <c r="F796" s="32"/>
      <c r="G796" s="32"/>
      <c r="H796" s="32"/>
      <c r="I796" s="32"/>
      <c r="J796" s="32"/>
    </row>
    <row r="797" spans="2:10" ht="12">
      <c r="B797" s="32"/>
      <c r="C797" s="32"/>
      <c r="D797" s="32"/>
      <c r="E797" s="32"/>
      <c r="F797" s="32"/>
      <c r="G797" s="32"/>
      <c r="H797" s="32"/>
      <c r="I797" s="32"/>
      <c r="J797" s="32"/>
    </row>
    <row r="798" spans="2:10" ht="12">
      <c r="B798" s="32"/>
      <c r="C798" s="32"/>
      <c r="D798" s="32"/>
      <c r="E798" s="32"/>
      <c r="F798" s="32"/>
      <c r="G798" s="32"/>
      <c r="H798" s="32"/>
      <c r="I798" s="32"/>
      <c r="J798" s="32"/>
    </row>
    <row r="799" spans="2:10" ht="12">
      <c r="B799" s="32"/>
      <c r="C799" s="32"/>
      <c r="D799" s="32"/>
      <c r="E799" s="32"/>
      <c r="F799" s="32"/>
      <c r="G799" s="32"/>
      <c r="H799" s="32"/>
      <c r="I799" s="32"/>
      <c r="J799" s="32"/>
    </row>
    <row r="800" spans="2:10" ht="12">
      <c r="B800" s="32"/>
      <c r="C800" s="32"/>
      <c r="D800" s="32"/>
      <c r="E800" s="32"/>
      <c r="F800" s="32"/>
      <c r="G800" s="32"/>
      <c r="H800" s="32"/>
      <c r="I800" s="32"/>
      <c r="J800" s="32"/>
    </row>
    <row r="801" spans="2:10" ht="12">
      <c r="B801" s="32"/>
      <c r="C801" s="32"/>
      <c r="D801" s="32"/>
      <c r="E801" s="32"/>
      <c r="F801" s="32"/>
      <c r="G801" s="32"/>
      <c r="H801" s="32"/>
      <c r="I801" s="32"/>
      <c r="J801" s="32"/>
    </row>
    <row r="802" spans="2:10" ht="12">
      <c r="B802" s="32"/>
      <c r="C802" s="32"/>
      <c r="D802" s="32"/>
      <c r="E802" s="32"/>
      <c r="F802" s="32"/>
      <c r="G802" s="32"/>
      <c r="H802" s="32"/>
      <c r="I802" s="32"/>
      <c r="J802" s="32"/>
    </row>
    <row r="803" spans="2:10" ht="12">
      <c r="B803" s="32"/>
      <c r="C803" s="32"/>
      <c r="D803" s="32"/>
      <c r="E803" s="32"/>
      <c r="F803" s="32"/>
      <c r="G803" s="32"/>
      <c r="H803" s="32"/>
      <c r="I803" s="32"/>
      <c r="J803" s="32"/>
    </row>
    <row r="804" spans="2:10" ht="12">
      <c r="B804" s="32"/>
      <c r="C804" s="32"/>
      <c r="D804" s="32"/>
      <c r="E804" s="32"/>
      <c r="F804" s="32"/>
      <c r="G804" s="32"/>
      <c r="H804" s="32"/>
      <c r="I804" s="32"/>
      <c r="J804" s="32"/>
    </row>
    <row r="805" spans="2:10" ht="12">
      <c r="B805" s="32"/>
      <c r="C805" s="32"/>
      <c r="D805" s="32"/>
      <c r="E805" s="32"/>
      <c r="F805" s="32"/>
      <c r="G805" s="32"/>
      <c r="H805" s="32"/>
      <c r="I805" s="32"/>
      <c r="J805" s="32"/>
    </row>
    <row r="806" spans="2:10" ht="12">
      <c r="B806" s="32"/>
      <c r="C806" s="32"/>
      <c r="D806" s="32"/>
      <c r="E806" s="32"/>
      <c r="F806" s="32"/>
      <c r="G806" s="32"/>
      <c r="H806" s="32"/>
      <c r="I806" s="32"/>
      <c r="J806" s="32"/>
    </row>
    <row r="807" spans="2:10" ht="12">
      <c r="B807" s="32"/>
      <c r="C807" s="32"/>
      <c r="D807" s="32"/>
      <c r="E807" s="32"/>
      <c r="F807" s="32"/>
      <c r="G807" s="32"/>
      <c r="H807" s="32"/>
      <c r="I807" s="32"/>
      <c r="J807" s="32"/>
    </row>
    <row r="808" spans="2:10" ht="12">
      <c r="B808" s="32"/>
      <c r="C808" s="32"/>
      <c r="D808" s="32"/>
      <c r="E808" s="32"/>
      <c r="F808" s="32"/>
      <c r="G808" s="32"/>
      <c r="H808" s="32"/>
      <c r="I808" s="32"/>
      <c r="J808" s="32"/>
    </row>
    <row r="809" spans="2:10" ht="12">
      <c r="B809" s="32"/>
      <c r="C809" s="32"/>
      <c r="D809" s="32"/>
      <c r="E809" s="32"/>
      <c r="F809" s="32"/>
      <c r="G809" s="32"/>
      <c r="H809" s="32"/>
      <c r="I809" s="32"/>
      <c r="J809" s="32"/>
    </row>
    <row r="810" spans="2:10" ht="12">
      <c r="B810" s="32"/>
      <c r="C810" s="32"/>
      <c r="D810" s="32"/>
      <c r="E810" s="32"/>
      <c r="F810" s="32"/>
      <c r="G810" s="32"/>
      <c r="H810" s="32"/>
      <c r="I810" s="32"/>
      <c r="J810" s="32"/>
    </row>
    <row r="811" spans="2:10" ht="12">
      <c r="B811" s="32"/>
      <c r="C811" s="32"/>
      <c r="D811" s="32"/>
      <c r="E811" s="32"/>
      <c r="F811" s="32"/>
      <c r="G811" s="32"/>
      <c r="H811" s="32"/>
      <c r="I811" s="32"/>
      <c r="J811" s="32"/>
    </row>
    <row r="812" spans="2:10" ht="12">
      <c r="B812" s="32"/>
      <c r="C812" s="32"/>
      <c r="D812" s="32"/>
      <c r="E812" s="32"/>
      <c r="F812" s="32"/>
      <c r="G812" s="32"/>
      <c r="H812" s="32"/>
      <c r="I812" s="32"/>
      <c r="J812" s="32"/>
    </row>
    <row r="813" spans="2:10" ht="12">
      <c r="B813" s="32"/>
      <c r="C813" s="32"/>
      <c r="D813" s="32"/>
      <c r="E813" s="32"/>
      <c r="F813" s="32"/>
      <c r="G813" s="32"/>
      <c r="H813" s="32"/>
      <c r="I813" s="32"/>
      <c r="J813" s="32"/>
    </row>
    <row r="814" spans="2:10" ht="12">
      <c r="B814" s="32"/>
      <c r="C814" s="32"/>
      <c r="D814" s="32"/>
      <c r="E814" s="32"/>
      <c r="F814" s="32"/>
      <c r="G814" s="32"/>
      <c r="H814" s="32"/>
      <c r="I814" s="32"/>
      <c r="J814" s="32"/>
    </row>
    <row r="815" spans="2:10" ht="12">
      <c r="B815" s="32"/>
      <c r="C815" s="32"/>
      <c r="D815" s="32"/>
      <c r="E815" s="32"/>
      <c r="F815" s="32"/>
      <c r="G815" s="32"/>
      <c r="H815" s="32"/>
      <c r="I815" s="32"/>
      <c r="J815" s="32"/>
    </row>
    <row r="816" spans="2:10" ht="12">
      <c r="B816" s="32"/>
      <c r="C816" s="32"/>
      <c r="D816" s="32"/>
      <c r="E816" s="32"/>
      <c r="F816" s="32"/>
      <c r="G816" s="32"/>
      <c r="H816" s="32"/>
      <c r="I816" s="32"/>
      <c r="J816" s="32"/>
    </row>
    <row r="817" spans="2:10" ht="12">
      <c r="B817" s="32"/>
      <c r="C817" s="32"/>
      <c r="D817" s="32"/>
      <c r="E817" s="32"/>
      <c r="F817" s="32"/>
      <c r="G817" s="32"/>
      <c r="H817" s="32"/>
      <c r="I817" s="32"/>
      <c r="J817" s="32"/>
    </row>
    <row r="818" spans="2:10" ht="12">
      <c r="B818" s="32"/>
      <c r="C818" s="32"/>
      <c r="D818" s="32"/>
      <c r="E818" s="32"/>
      <c r="F818" s="32"/>
      <c r="G818" s="32"/>
      <c r="H818" s="32"/>
      <c r="I818" s="32"/>
      <c r="J818" s="32"/>
    </row>
    <row r="819" spans="2:10" ht="12">
      <c r="B819" s="32"/>
      <c r="C819" s="32"/>
      <c r="D819" s="32"/>
      <c r="E819" s="32"/>
      <c r="F819" s="32"/>
      <c r="G819" s="32"/>
      <c r="H819" s="32"/>
      <c r="I819" s="32"/>
      <c r="J819" s="32"/>
    </row>
    <row r="820" spans="2:10" ht="12">
      <c r="B820" s="32"/>
      <c r="C820" s="32"/>
      <c r="D820" s="32"/>
      <c r="E820" s="32"/>
      <c r="F820" s="32"/>
      <c r="G820" s="32"/>
      <c r="H820" s="32"/>
      <c r="I820" s="32"/>
      <c r="J820" s="32"/>
    </row>
    <row r="821" spans="2:10" ht="12">
      <c r="B821" s="32"/>
      <c r="C821" s="32"/>
      <c r="D821" s="32"/>
      <c r="E821" s="32"/>
      <c r="F821" s="32"/>
      <c r="G821" s="32"/>
      <c r="H821" s="32"/>
      <c r="I821" s="32"/>
      <c r="J821" s="32"/>
    </row>
    <row r="822" spans="2:10" ht="12">
      <c r="B822" s="32"/>
      <c r="C822" s="32"/>
      <c r="D822" s="32"/>
      <c r="E822" s="32"/>
      <c r="F822" s="32"/>
      <c r="G822" s="32"/>
      <c r="H822" s="32"/>
      <c r="I822" s="32"/>
      <c r="J822" s="32"/>
    </row>
    <row r="823" spans="2:10" ht="12">
      <c r="B823" s="32"/>
      <c r="C823" s="32"/>
      <c r="D823" s="32"/>
      <c r="E823" s="32"/>
      <c r="F823" s="32"/>
      <c r="G823" s="32"/>
      <c r="H823" s="32"/>
      <c r="I823" s="32"/>
      <c r="J823" s="32"/>
    </row>
    <row r="824" spans="2:10" ht="12">
      <c r="B824" s="32"/>
      <c r="C824" s="32"/>
      <c r="D824" s="32"/>
      <c r="E824" s="32"/>
      <c r="F824" s="32"/>
      <c r="G824" s="32"/>
      <c r="H824" s="32"/>
      <c r="I824" s="32"/>
      <c r="J824" s="32"/>
    </row>
    <row r="825" spans="2:10" ht="12">
      <c r="B825" s="32"/>
      <c r="C825" s="32"/>
      <c r="D825" s="32"/>
      <c r="E825" s="32"/>
      <c r="F825" s="32"/>
      <c r="G825" s="32"/>
      <c r="H825" s="32"/>
      <c r="I825" s="32"/>
      <c r="J825" s="32"/>
    </row>
    <row r="826" spans="2:10" ht="12">
      <c r="B826" s="32"/>
      <c r="C826" s="32"/>
      <c r="D826" s="32"/>
      <c r="E826" s="32"/>
      <c r="F826" s="32"/>
      <c r="G826" s="32"/>
      <c r="H826" s="32"/>
      <c r="I826" s="32"/>
      <c r="J826" s="32"/>
    </row>
    <row r="827" spans="2:10" ht="12">
      <c r="B827" s="32"/>
      <c r="C827" s="32"/>
      <c r="D827" s="32"/>
      <c r="E827" s="32"/>
      <c r="F827" s="32"/>
      <c r="G827" s="32"/>
      <c r="H827" s="32"/>
      <c r="I827" s="32"/>
      <c r="J827" s="32"/>
    </row>
    <row r="828" spans="2:10" ht="12">
      <c r="B828" s="32"/>
      <c r="C828" s="32"/>
      <c r="D828" s="32"/>
      <c r="E828" s="32"/>
      <c r="F828" s="32"/>
      <c r="G828" s="32"/>
      <c r="H828" s="32"/>
      <c r="I828" s="32"/>
      <c r="J828" s="32"/>
    </row>
    <row r="829" spans="2:10" ht="12">
      <c r="B829" s="32"/>
      <c r="C829" s="32"/>
      <c r="D829" s="32"/>
      <c r="E829" s="32"/>
      <c r="F829" s="32"/>
      <c r="G829" s="32"/>
      <c r="H829" s="32"/>
      <c r="I829" s="32"/>
      <c r="J829" s="32"/>
    </row>
    <row r="830" spans="2:10" ht="12">
      <c r="B830" s="32"/>
      <c r="C830" s="32"/>
      <c r="D830" s="32"/>
      <c r="E830" s="32"/>
      <c r="F830" s="32"/>
      <c r="G830" s="32"/>
      <c r="H830" s="32"/>
      <c r="I830" s="32"/>
      <c r="J830" s="32"/>
    </row>
    <row r="831" spans="2:10" ht="12">
      <c r="B831" s="32"/>
      <c r="C831" s="32"/>
      <c r="D831" s="32"/>
      <c r="E831" s="32"/>
      <c r="F831" s="32"/>
      <c r="G831" s="32"/>
      <c r="H831" s="32"/>
      <c r="I831" s="32"/>
      <c r="J831" s="32"/>
    </row>
    <row r="832" spans="2:10" ht="12">
      <c r="B832" s="32"/>
      <c r="C832" s="32"/>
      <c r="D832" s="32"/>
      <c r="E832" s="32"/>
      <c r="F832" s="32"/>
      <c r="G832" s="32"/>
      <c r="H832" s="32"/>
      <c r="I832" s="32"/>
      <c r="J832" s="32"/>
    </row>
    <row r="833" spans="2:10" ht="12">
      <c r="B833" s="32"/>
      <c r="C833" s="32"/>
      <c r="D833" s="32"/>
      <c r="E833" s="32"/>
      <c r="F833" s="32"/>
      <c r="G833" s="32"/>
      <c r="H833" s="32"/>
      <c r="I833" s="32"/>
      <c r="J833" s="32"/>
    </row>
    <row r="834" spans="2:10" ht="12">
      <c r="B834" s="32"/>
      <c r="C834" s="32"/>
      <c r="D834" s="32"/>
      <c r="E834" s="32"/>
      <c r="F834" s="32"/>
      <c r="G834" s="32"/>
      <c r="H834" s="32"/>
      <c r="I834" s="32"/>
      <c r="J834" s="32"/>
    </row>
    <row r="835" spans="2:10" ht="12">
      <c r="B835" s="32"/>
      <c r="C835" s="32"/>
      <c r="D835" s="32"/>
      <c r="E835" s="32"/>
      <c r="F835" s="32"/>
      <c r="G835" s="32"/>
      <c r="H835" s="32"/>
      <c r="I835" s="32"/>
      <c r="J835" s="32"/>
    </row>
    <row r="836" spans="2:10" ht="12">
      <c r="B836" s="32"/>
      <c r="C836" s="32"/>
      <c r="D836" s="32"/>
      <c r="E836" s="32"/>
      <c r="F836" s="32"/>
      <c r="G836" s="32"/>
      <c r="H836" s="32"/>
      <c r="I836" s="32"/>
      <c r="J836" s="32"/>
    </row>
    <row r="837" spans="2:10" ht="12">
      <c r="B837" s="32"/>
      <c r="C837" s="32"/>
      <c r="D837" s="32"/>
      <c r="E837" s="32"/>
      <c r="F837" s="32"/>
      <c r="G837" s="32"/>
      <c r="H837" s="32"/>
      <c r="I837" s="32"/>
      <c r="J837" s="32"/>
    </row>
    <row r="838" spans="2:10" ht="12">
      <c r="B838" s="32"/>
      <c r="C838" s="32"/>
      <c r="D838" s="32"/>
      <c r="E838" s="32"/>
      <c r="F838" s="32"/>
      <c r="G838" s="32"/>
      <c r="H838" s="32"/>
      <c r="I838" s="32"/>
      <c r="J838" s="32"/>
    </row>
    <row r="839" spans="2:10" ht="12">
      <c r="B839" s="32"/>
      <c r="C839" s="32"/>
      <c r="D839" s="32"/>
      <c r="E839" s="32"/>
      <c r="F839" s="32"/>
      <c r="G839" s="32"/>
      <c r="H839" s="32"/>
      <c r="I839" s="32"/>
      <c r="J839" s="32"/>
    </row>
    <row r="840" spans="2:10" ht="12">
      <c r="B840" s="32"/>
      <c r="C840" s="32"/>
      <c r="D840" s="32"/>
      <c r="E840" s="32"/>
      <c r="F840" s="32"/>
      <c r="G840" s="32"/>
      <c r="H840" s="32"/>
      <c r="I840" s="32"/>
      <c r="J840" s="32"/>
    </row>
    <row r="841" spans="2:10" ht="12">
      <c r="B841" s="32"/>
      <c r="C841" s="32"/>
      <c r="D841" s="32"/>
      <c r="E841" s="32"/>
      <c r="F841" s="32"/>
      <c r="G841" s="32"/>
      <c r="H841" s="32"/>
      <c r="I841" s="32"/>
      <c r="J841" s="32"/>
    </row>
    <row r="842" spans="2:10" ht="12">
      <c r="B842" s="32"/>
      <c r="C842" s="32"/>
      <c r="D842" s="32"/>
      <c r="E842" s="32"/>
      <c r="F842" s="32"/>
      <c r="G842" s="32"/>
      <c r="H842" s="32"/>
      <c r="I842" s="32"/>
      <c r="J842" s="32"/>
    </row>
    <row r="843" spans="2:10" ht="12">
      <c r="B843" s="32"/>
      <c r="C843" s="32"/>
      <c r="D843" s="32"/>
      <c r="E843" s="32"/>
      <c r="F843" s="32"/>
      <c r="G843" s="32"/>
      <c r="H843" s="32"/>
      <c r="I843" s="32"/>
      <c r="J843" s="32"/>
    </row>
    <row r="844" spans="2:10" ht="12">
      <c r="B844" s="32"/>
      <c r="C844" s="32"/>
      <c r="D844" s="32"/>
      <c r="E844" s="32"/>
      <c r="F844" s="32"/>
      <c r="G844" s="32"/>
      <c r="H844" s="32"/>
      <c r="I844" s="32"/>
      <c r="J844" s="32"/>
    </row>
    <row r="845" spans="2:10" ht="12">
      <c r="B845" s="32"/>
      <c r="C845" s="32"/>
      <c r="D845" s="32"/>
      <c r="E845" s="32"/>
      <c r="F845" s="32"/>
      <c r="G845" s="32"/>
      <c r="H845" s="32"/>
      <c r="I845" s="32"/>
      <c r="J845" s="32"/>
    </row>
    <row r="846" spans="2:10" ht="12">
      <c r="B846" s="32"/>
      <c r="C846" s="32"/>
      <c r="D846" s="32"/>
      <c r="E846" s="32"/>
      <c r="F846" s="32"/>
      <c r="G846" s="32"/>
      <c r="H846" s="32"/>
      <c r="I846" s="32"/>
      <c r="J846" s="32"/>
    </row>
    <row r="847" spans="2:10" ht="12">
      <c r="B847" s="32"/>
      <c r="C847" s="32"/>
      <c r="D847" s="32"/>
      <c r="E847" s="32"/>
      <c r="F847" s="32"/>
      <c r="G847" s="32"/>
      <c r="H847" s="32"/>
      <c r="I847" s="32"/>
      <c r="J847" s="32"/>
    </row>
    <row r="848" spans="2:10" ht="12">
      <c r="B848" s="32"/>
      <c r="C848" s="32"/>
      <c r="D848" s="32"/>
      <c r="E848" s="32"/>
      <c r="F848" s="32"/>
      <c r="G848" s="32"/>
      <c r="H848" s="32"/>
      <c r="I848" s="32"/>
      <c r="J848" s="32"/>
    </row>
    <row r="849" spans="2:10" ht="12">
      <c r="B849" s="32"/>
      <c r="C849" s="32"/>
      <c r="D849" s="32"/>
      <c r="E849" s="32"/>
      <c r="F849" s="32"/>
      <c r="G849" s="32"/>
      <c r="H849" s="32"/>
      <c r="I849" s="32"/>
      <c r="J849" s="32"/>
    </row>
    <row r="850" spans="2:10" ht="12">
      <c r="B850" s="32"/>
      <c r="C850" s="32"/>
      <c r="D850" s="32"/>
      <c r="E850" s="32"/>
      <c r="F850" s="32"/>
      <c r="G850" s="32"/>
      <c r="H850" s="32"/>
      <c r="I850" s="32"/>
      <c r="J850" s="32"/>
    </row>
    <row r="851" spans="2:10" ht="12">
      <c r="B851" s="32"/>
      <c r="C851" s="32"/>
      <c r="D851" s="32"/>
      <c r="E851" s="32"/>
      <c r="F851" s="32"/>
      <c r="G851" s="32"/>
      <c r="H851" s="32"/>
      <c r="I851" s="32"/>
      <c r="J851" s="32"/>
    </row>
    <row r="852" spans="2:10" ht="12">
      <c r="B852" s="32"/>
      <c r="C852" s="32"/>
      <c r="D852" s="32"/>
      <c r="E852" s="32"/>
      <c r="F852" s="32"/>
      <c r="G852" s="32"/>
      <c r="H852" s="32"/>
      <c r="I852" s="32"/>
      <c r="J852" s="32"/>
    </row>
    <row r="853" spans="2:10" ht="12">
      <c r="B853" s="32"/>
      <c r="C853" s="32"/>
      <c r="D853" s="32"/>
      <c r="E853" s="32"/>
      <c r="F853" s="32"/>
      <c r="G853" s="32"/>
      <c r="H853" s="32"/>
      <c r="I853" s="32"/>
      <c r="J853" s="32"/>
    </row>
    <row r="854" spans="2:10" ht="12">
      <c r="B854" s="32"/>
      <c r="C854" s="32"/>
      <c r="D854" s="32"/>
      <c r="E854" s="32"/>
      <c r="F854" s="32"/>
      <c r="G854" s="32"/>
      <c r="H854" s="32"/>
      <c r="I854" s="32"/>
      <c r="J854" s="32"/>
    </row>
    <row r="855" spans="2:10" ht="12">
      <c r="B855" s="32"/>
      <c r="C855" s="32"/>
      <c r="D855" s="32"/>
      <c r="E855" s="32"/>
      <c r="F855" s="32"/>
      <c r="G855" s="32"/>
      <c r="H855" s="32"/>
      <c r="I855" s="32"/>
      <c r="J855" s="32"/>
    </row>
    <row r="856" spans="2:10" ht="12">
      <c r="B856" s="32"/>
      <c r="C856" s="32"/>
      <c r="D856" s="32"/>
      <c r="E856" s="32"/>
      <c r="F856" s="32"/>
      <c r="G856" s="32"/>
      <c r="H856" s="32"/>
      <c r="I856" s="32"/>
      <c r="J856" s="32"/>
    </row>
    <row r="857" spans="2:10" ht="12">
      <c r="B857" s="32"/>
      <c r="C857" s="32"/>
      <c r="D857" s="32"/>
      <c r="E857" s="32"/>
      <c r="F857" s="32"/>
      <c r="G857" s="32"/>
      <c r="H857" s="32"/>
      <c r="I857" s="32"/>
      <c r="J857" s="32"/>
    </row>
    <row r="858" spans="2:10" ht="12">
      <c r="B858" s="32"/>
      <c r="C858" s="32"/>
      <c r="D858" s="32"/>
      <c r="E858" s="32"/>
      <c r="F858" s="32"/>
      <c r="G858" s="32"/>
      <c r="H858" s="32"/>
      <c r="I858" s="32"/>
      <c r="J858" s="32"/>
    </row>
    <row r="859" spans="2:10" ht="12">
      <c r="B859" s="32"/>
      <c r="C859" s="32"/>
      <c r="D859" s="32"/>
      <c r="E859" s="32"/>
      <c r="F859" s="32"/>
      <c r="G859" s="32"/>
      <c r="H859" s="32"/>
      <c r="I859" s="32"/>
      <c r="J859" s="32"/>
    </row>
    <row r="860" spans="2:10" ht="12">
      <c r="B860" s="32"/>
      <c r="C860" s="32"/>
      <c r="D860" s="32"/>
      <c r="E860" s="32"/>
      <c r="F860" s="32"/>
      <c r="G860" s="32"/>
      <c r="H860" s="32"/>
      <c r="I860" s="32"/>
      <c r="J860" s="32"/>
    </row>
    <row r="861" spans="2:10" ht="12">
      <c r="B861" s="32"/>
      <c r="C861" s="32"/>
      <c r="D861" s="32"/>
      <c r="E861" s="32"/>
      <c r="F861" s="32"/>
      <c r="G861" s="32"/>
      <c r="H861" s="32"/>
      <c r="I861" s="32"/>
      <c r="J861" s="32"/>
    </row>
    <row r="862" spans="2:10" ht="12">
      <c r="B862" s="32"/>
      <c r="C862" s="32"/>
      <c r="D862" s="32"/>
      <c r="E862" s="32"/>
      <c r="F862" s="32"/>
      <c r="G862" s="32"/>
      <c r="H862" s="32"/>
      <c r="I862" s="32"/>
      <c r="J862" s="32"/>
    </row>
    <row r="863" spans="2:10" ht="12">
      <c r="B863" s="32"/>
      <c r="C863" s="32"/>
      <c r="D863" s="32"/>
      <c r="E863" s="32"/>
      <c r="F863" s="32"/>
      <c r="G863" s="32"/>
      <c r="H863" s="32"/>
      <c r="I863" s="32"/>
      <c r="J863" s="32"/>
    </row>
    <row r="864" spans="2:10" ht="12">
      <c r="B864" s="32"/>
      <c r="C864" s="32"/>
      <c r="D864" s="32"/>
      <c r="E864" s="32"/>
      <c r="F864" s="32"/>
      <c r="G864" s="32"/>
      <c r="H864" s="32"/>
      <c r="I864" s="32"/>
      <c r="J864" s="32"/>
    </row>
    <row r="865" spans="2:10" ht="12">
      <c r="B865" s="32"/>
      <c r="C865" s="32"/>
      <c r="D865" s="32"/>
      <c r="E865" s="32"/>
      <c r="F865" s="32"/>
      <c r="G865" s="32"/>
      <c r="H865" s="32"/>
      <c r="I865" s="32"/>
      <c r="J865" s="32"/>
    </row>
    <row r="866" spans="2:10" ht="12">
      <c r="B866" s="32"/>
      <c r="C866" s="32"/>
      <c r="D866" s="32"/>
      <c r="E866" s="32"/>
      <c r="F866" s="32"/>
      <c r="G866" s="32"/>
      <c r="H866" s="32"/>
      <c r="I866" s="32"/>
      <c r="J866" s="32"/>
    </row>
    <row r="867" spans="2:10" ht="12">
      <c r="B867" s="32"/>
      <c r="C867" s="32"/>
      <c r="D867" s="32"/>
      <c r="E867" s="32"/>
      <c r="F867" s="32"/>
      <c r="G867" s="32"/>
      <c r="H867" s="32"/>
      <c r="I867" s="32"/>
      <c r="J867" s="32"/>
    </row>
    <row r="868" spans="2:10" ht="12">
      <c r="B868" s="32"/>
      <c r="C868" s="32"/>
      <c r="D868" s="32"/>
      <c r="E868" s="32"/>
      <c r="F868" s="32"/>
      <c r="G868" s="32"/>
      <c r="H868" s="32"/>
      <c r="I868" s="32"/>
      <c r="J868" s="32"/>
    </row>
    <row r="869" spans="2:10" ht="12">
      <c r="B869" s="32"/>
      <c r="C869" s="32"/>
      <c r="D869" s="32"/>
      <c r="E869" s="32"/>
      <c r="F869" s="32"/>
      <c r="G869" s="32"/>
      <c r="H869" s="32"/>
      <c r="I869" s="32"/>
      <c r="J869" s="32"/>
    </row>
    <row r="870" spans="2:10" ht="12">
      <c r="B870" s="32"/>
      <c r="C870" s="32"/>
      <c r="D870" s="32"/>
      <c r="E870" s="32"/>
      <c r="F870" s="32"/>
      <c r="G870" s="32"/>
      <c r="H870" s="32"/>
      <c r="I870" s="32"/>
      <c r="J870" s="32"/>
    </row>
    <row r="871" spans="2:10" ht="12">
      <c r="B871" s="32"/>
      <c r="C871" s="32"/>
      <c r="D871" s="32"/>
      <c r="E871" s="32"/>
      <c r="F871" s="32"/>
      <c r="G871" s="32"/>
      <c r="H871" s="32"/>
      <c r="I871" s="32"/>
      <c r="J871" s="32"/>
    </row>
    <row r="872" spans="2:10" ht="12">
      <c r="B872" s="32"/>
      <c r="C872" s="32"/>
      <c r="D872" s="32"/>
      <c r="E872" s="32"/>
      <c r="F872" s="32"/>
      <c r="G872" s="32"/>
      <c r="H872" s="32"/>
      <c r="I872" s="32"/>
      <c r="J872" s="32"/>
    </row>
    <row r="873" spans="2:10" ht="12">
      <c r="B873" s="32"/>
      <c r="C873" s="32"/>
      <c r="D873" s="32"/>
      <c r="E873" s="32"/>
      <c r="F873" s="32"/>
      <c r="G873" s="32"/>
      <c r="H873" s="32"/>
      <c r="I873" s="32"/>
      <c r="J873" s="32"/>
    </row>
    <row r="874" spans="2:10" ht="12">
      <c r="B874" s="32"/>
      <c r="C874" s="32"/>
      <c r="D874" s="32"/>
      <c r="E874" s="32"/>
      <c r="F874" s="32"/>
      <c r="G874" s="32"/>
      <c r="H874" s="32"/>
      <c r="I874" s="32"/>
      <c r="J874" s="32"/>
    </row>
    <row r="875" spans="2:10" ht="12">
      <c r="B875" s="32"/>
      <c r="C875" s="32"/>
      <c r="D875" s="32"/>
      <c r="E875" s="32"/>
      <c r="F875" s="32"/>
      <c r="G875" s="32"/>
      <c r="H875" s="32"/>
      <c r="I875" s="32"/>
      <c r="J875" s="32"/>
    </row>
    <row r="876" spans="2:10" ht="12">
      <c r="B876" s="32"/>
      <c r="C876" s="32"/>
      <c r="D876" s="32"/>
      <c r="E876" s="32"/>
      <c r="F876" s="32"/>
      <c r="G876" s="32"/>
      <c r="H876" s="32"/>
      <c r="I876" s="32"/>
      <c r="J876" s="32"/>
    </row>
    <row r="877" spans="2:10" ht="12">
      <c r="B877" s="32"/>
      <c r="C877" s="32"/>
      <c r="D877" s="32"/>
      <c r="E877" s="32"/>
      <c r="F877" s="32"/>
      <c r="G877" s="32"/>
      <c r="H877" s="32"/>
      <c r="I877" s="32"/>
      <c r="J877" s="32"/>
    </row>
    <row r="878" spans="2:10" ht="12">
      <c r="B878" s="32"/>
      <c r="C878" s="32"/>
      <c r="D878" s="32"/>
      <c r="E878" s="32"/>
      <c r="F878" s="32"/>
      <c r="G878" s="32"/>
      <c r="H878" s="32"/>
      <c r="I878" s="32"/>
      <c r="J878" s="32"/>
    </row>
    <row r="879" spans="2:10" ht="12">
      <c r="B879" s="32"/>
      <c r="C879" s="32"/>
      <c r="D879" s="32"/>
      <c r="E879" s="32"/>
      <c r="F879" s="32"/>
      <c r="G879" s="32"/>
      <c r="H879" s="32"/>
      <c r="I879" s="32"/>
      <c r="J879" s="32"/>
    </row>
    <row r="880" spans="2:10" ht="12">
      <c r="B880" s="32"/>
      <c r="C880" s="32"/>
      <c r="D880" s="32"/>
      <c r="E880" s="32"/>
      <c r="F880" s="32"/>
      <c r="G880" s="32"/>
      <c r="H880" s="32"/>
      <c r="I880" s="32"/>
      <c r="J880" s="32"/>
    </row>
    <row r="881" spans="2:10" ht="12">
      <c r="B881" s="32"/>
      <c r="C881" s="32"/>
      <c r="D881" s="32"/>
      <c r="E881" s="32"/>
      <c r="F881" s="32"/>
      <c r="G881" s="32"/>
      <c r="H881" s="32"/>
      <c r="I881" s="32"/>
      <c r="J881" s="32"/>
    </row>
    <row r="882" spans="2:10" ht="12">
      <c r="B882" s="32"/>
      <c r="C882" s="32"/>
      <c r="D882" s="32"/>
      <c r="E882" s="32"/>
      <c r="F882" s="32"/>
      <c r="G882" s="32"/>
      <c r="H882" s="32"/>
      <c r="I882" s="32"/>
      <c r="J882" s="32"/>
    </row>
    <row r="883" spans="2:10" ht="12">
      <c r="B883" s="32"/>
      <c r="C883" s="32"/>
      <c r="D883" s="32"/>
      <c r="E883" s="32"/>
      <c r="F883" s="32"/>
      <c r="G883" s="32"/>
      <c r="H883" s="32"/>
      <c r="I883" s="32"/>
      <c r="J883" s="32"/>
    </row>
    <row r="884" spans="2:10" ht="12">
      <c r="B884" s="32"/>
      <c r="C884" s="32"/>
      <c r="D884" s="32"/>
      <c r="E884" s="32"/>
      <c r="F884" s="32"/>
      <c r="G884" s="32"/>
      <c r="H884" s="32"/>
      <c r="I884" s="32"/>
      <c r="J884" s="32"/>
    </row>
    <row r="885" spans="2:10" ht="12">
      <c r="B885" s="32"/>
      <c r="C885" s="32"/>
      <c r="D885" s="32"/>
      <c r="E885" s="32"/>
      <c r="F885" s="32"/>
      <c r="G885" s="32"/>
      <c r="H885" s="32"/>
      <c r="I885" s="32"/>
      <c r="J885" s="32"/>
    </row>
    <row r="886" spans="2:10" ht="12">
      <c r="B886" s="32"/>
      <c r="C886" s="32"/>
      <c r="D886" s="32"/>
      <c r="E886" s="32"/>
      <c r="F886" s="32"/>
      <c r="G886" s="32"/>
      <c r="H886" s="32"/>
      <c r="I886" s="32"/>
      <c r="J886" s="32"/>
    </row>
    <row r="887" spans="2:10" ht="12">
      <c r="B887" s="32"/>
      <c r="C887" s="32"/>
      <c r="D887" s="32"/>
      <c r="E887" s="32"/>
      <c r="F887" s="32"/>
      <c r="G887" s="32"/>
      <c r="H887" s="32"/>
      <c r="I887" s="32"/>
      <c r="J887" s="32"/>
    </row>
    <row r="888" spans="2:10" ht="12">
      <c r="B888" s="32"/>
      <c r="C888" s="32"/>
      <c r="D888" s="32"/>
      <c r="E888" s="32"/>
      <c r="F888" s="32"/>
      <c r="G888" s="32"/>
      <c r="H888" s="32"/>
      <c r="I888" s="32"/>
      <c r="J888" s="32"/>
    </row>
    <row r="889" spans="2:10" ht="12">
      <c r="B889" s="32"/>
      <c r="C889" s="32"/>
      <c r="D889" s="32"/>
      <c r="E889" s="32"/>
      <c r="F889" s="32"/>
      <c r="G889" s="32"/>
      <c r="H889" s="32"/>
      <c r="I889" s="32"/>
      <c r="J889" s="32"/>
    </row>
    <row r="890" spans="2:10" ht="12">
      <c r="B890" s="32"/>
      <c r="C890" s="32"/>
      <c r="D890" s="32"/>
      <c r="E890" s="32"/>
      <c r="F890" s="32"/>
      <c r="G890" s="32"/>
      <c r="H890" s="32"/>
      <c r="I890" s="32"/>
      <c r="J890" s="32"/>
    </row>
    <row r="891" spans="2:10" ht="12">
      <c r="B891" s="32"/>
      <c r="C891" s="32"/>
      <c r="D891" s="32"/>
      <c r="E891" s="32"/>
      <c r="F891" s="32"/>
      <c r="G891" s="32"/>
      <c r="H891" s="32"/>
      <c r="I891" s="32"/>
      <c r="J891" s="32"/>
    </row>
    <row r="892" spans="2:10" ht="12">
      <c r="B892" s="32"/>
      <c r="C892" s="32"/>
      <c r="D892" s="32"/>
      <c r="E892" s="32"/>
      <c r="F892" s="32"/>
      <c r="G892" s="32"/>
      <c r="H892" s="32"/>
      <c r="I892" s="32"/>
      <c r="J892" s="32"/>
    </row>
    <row r="893" spans="2:10" ht="12">
      <c r="B893" s="32"/>
      <c r="C893" s="32"/>
      <c r="D893" s="32"/>
      <c r="E893" s="32"/>
      <c r="F893" s="32"/>
      <c r="G893" s="32"/>
      <c r="H893" s="32"/>
      <c r="I893" s="32"/>
      <c r="J893" s="32"/>
    </row>
    <row r="894" spans="2:10" ht="12">
      <c r="B894" s="32"/>
      <c r="C894" s="32"/>
      <c r="D894" s="32"/>
      <c r="E894" s="32"/>
      <c r="F894" s="32"/>
      <c r="G894" s="32"/>
      <c r="H894" s="32"/>
      <c r="I894" s="32"/>
      <c r="J894" s="32"/>
    </row>
    <row r="895" spans="2:10" ht="12">
      <c r="B895" s="32"/>
      <c r="C895" s="32"/>
      <c r="D895" s="32"/>
      <c r="E895" s="32"/>
      <c r="F895" s="32"/>
      <c r="G895" s="32"/>
      <c r="H895" s="32"/>
      <c r="I895" s="32"/>
      <c r="J895" s="32"/>
    </row>
    <row r="896" spans="2:10" ht="12">
      <c r="B896" s="32"/>
      <c r="C896" s="32"/>
      <c r="D896" s="32"/>
      <c r="E896" s="32"/>
      <c r="F896" s="32"/>
      <c r="G896" s="32"/>
      <c r="H896" s="32"/>
      <c r="I896" s="32"/>
      <c r="J896" s="32"/>
    </row>
    <row r="897" spans="2:10" ht="12">
      <c r="B897" s="32"/>
      <c r="C897" s="32"/>
      <c r="D897" s="32"/>
      <c r="E897" s="32"/>
      <c r="F897" s="32"/>
      <c r="G897" s="32"/>
      <c r="H897" s="32"/>
      <c r="I897" s="32"/>
      <c r="J897" s="32"/>
    </row>
    <row r="898" spans="2:10" ht="12">
      <c r="B898" s="32"/>
      <c r="C898" s="32"/>
      <c r="D898" s="32"/>
      <c r="E898" s="32"/>
      <c r="F898" s="32"/>
      <c r="G898" s="32"/>
      <c r="H898" s="32"/>
      <c r="I898" s="32"/>
      <c r="J898" s="32"/>
    </row>
    <row r="899" spans="2:10" ht="12">
      <c r="B899" s="32"/>
      <c r="C899" s="32"/>
      <c r="D899" s="32"/>
      <c r="E899" s="32"/>
      <c r="F899" s="32"/>
      <c r="G899" s="32"/>
      <c r="H899" s="32"/>
      <c r="I899" s="32"/>
      <c r="J899" s="32"/>
    </row>
    <row r="900" spans="2:10" ht="12">
      <c r="B900" s="32"/>
      <c r="C900" s="32"/>
      <c r="D900" s="32"/>
      <c r="E900" s="32"/>
      <c r="F900" s="32"/>
      <c r="G900" s="32"/>
      <c r="H900" s="32"/>
      <c r="I900" s="32"/>
      <c r="J900" s="32"/>
    </row>
    <row r="901" spans="2:10" ht="12">
      <c r="B901" s="32"/>
      <c r="C901" s="32"/>
      <c r="D901" s="32"/>
      <c r="E901" s="32"/>
      <c r="F901" s="32"/>
      <c r="G901" s="32"/>
      <c r="H901" s="32"/>
      <c r="I901" s="32"/>
      <c r="J901" s="32"/>
    </row>
    <row r="902" spans="2:10" ht="12">
      <c r="B902" s="32"/>
      <c r="C902" s="32"/>
      <c r="D902" s="32"/>
      <c r="E902" s="32"/>
      <c r="F902" s="32"/>
      <c r="G902" s="32"/>
      <c r="H902" s="32"/>
      <c r="I902" s="32"/>
      <c r="J902" s="32"/>
    </row>
    <row r="903" spans="2:10" ht="12">
      <c r="B903" s="32"/>
      <c r="C903" s="32"/>
      <c r="D903" s="32"/>
      <c r="E903" s="32"/>
      <c r="F903" s="32"/>
      <c r="G903" s="32"/>
      <c r="H903" s="32"/>
      <c r="I903" s="32"/>
      <c r="J903" s="32"/>
    </row>
    <row r="904" spans="2:10" ht="12">
      <c r="B904" s="32"/>
      <c r="C904" s="32"/>
      <c r="D904" s="32"/>
      <c r="E904" s="32"/>
      <c r="F904" s="32"/>
      <c r="G904" s="32"/>
      <c r="H904" s="32"/>
      <c r="I904" s="32"/>
      <c r="J904" s="32"/>
    </row>
    <row r="905" spans="2:10" ht="12">
      <c r="B905" s="32"/>
      <c r="C905" s="32"/>
      <c r="D905" s="32"/>
      <c r="E905" s="32"/>
      <c r="F905" s="32"/>
      <c r="G905" s="32"/>
      <c r="H905" s="32"/>
      <c r="I905" s="32"/>
      <c r="J905" s="32"/>
    </row>
    <row r="906" spans="2:10" ht="12">
      <c r="B906" s="32"/>
      <c r="C906" s="32"/>
      <c r="D906" s="32"/>
      <c r="E906" s="32"/>
      <c r="F906" s="32"/>
      <c r="G906" s="32"/>
      <c r="H906" s="32"/>
      <c r="I906" s="32"/>
      <c r="J906" s="32"/>
    </row>
    <row r="907" spans="2:10" ht="12">
      <c r="B907" s="32"/>
      <c r="C907" s="32"/>
      <c r="D907" s="32"/>
      <c r="E907" s="32"/>
      <c r="F907" s="32"/>
      <c r="G907" s="32"/>
      <c r="H907" s="32"/>
      <c r="I907" s="32"/>
      <c r="J907" s="32"/>
    </row>
    <row r="908" spans="2:10" ht="12">
      <c r="B908" s="32"/>
      <c r="C908" s="32"/>
      <c r="D908" s="32"/>
      <c r="E908" s="32"/>
      <c r="F908" s="32"/>
      <c r="G908" s="32"/>
      <c r="H908" s="32"/>
      <c r="I908" s="32"/>
      <c r="J908" s="32"/>
    </row>
    <row r="909" spans="2:10" ht="12">
      <c r="B909" s="32"/>
      <c r="C909" s="32"/>
      <c r="D909" s="32"/>
      <c r="E909" s="32"/>
      <c r="F909" s="32"/>
      <c r="G909" s="32"/>
      <c r="H909" s="32"/>
      <c r="I909" s="32"/>
      <c r="J909" s="32"/>
    </row>
    <row r="910" spans="2:10" ht="12">
      <c r="B910" s="32"/>
      <c r="C910" s="32"/>
      <c r="D910" s="32"/>
      <c r="E910" s="32"/>
      <c r="F910" s="32"/>
      <c r="G910" s="32"/>
      <c r="H910" s="32"/>
      <c r="I910" s="32"/>
      <c r="J910" s="32"/>
    </row>
    <row r="911" spans="2:10" ht="12">
      <c r="B911" s="32"/>
      <c r="C911" s="32"/>
      <c r="D911" s="32"/>
      <c r="E911" s="32"/>
      <c r="F911" s="32"/>
      <c r="G911" s="32"/>
      <c r="H911" s="32"/>
      <c r="I911" s="32"/>
      <c r="J911" s="32"/>
    </row>
    <row r="912" spans="2:10" ht="12">
      <c r="B912" s="32"/>
      <c r="C912" s="32"/>
      <c r="D912" s="32"/>
      <c r="E912" s="32"/>
      <c r="F912" s="32"/>
      <c r="G912" s="32"/>
      <c r="H912" s="32"/>
      <c r="I912" s="32"/>
      <c r="J912" s="32"/>
    </row>
    <row r="913" spans="2:10" ht="12">
      <c r="B913" s="32"/>
      <c r="C913" s="32"/>
      <c r="D913" s="32"/>
      <c r="E913" s="32"/>
      <c r="F913" s="32"/>
      <c r="G913" s="32"/>
      <c r="H913" s="32"/>
      <c r="I913" s="32"/>
      <c r="J913" s="32"/>
    </row>
    <row r="914" spans="2:10" ht="12">
      <c r="B914" s="32"/>
      <c r="C914" s="32"/>
      <c r="D914" s="32"/>
      <c r="E914" s="32"/>
      <c r="F914" s="32"/>
      <c r="G914" s="32"/>
      <c r="H914" s="32"/>
      <c r="I914" s="32"/>
      <c r="J914" s="32"/>
    </row>
    <row r="915" spans="2:10" ht="12">
      <c r="B915" s="32"/>
      <c r="C915" s="32"/>
      <c r="D915" s="32"/>
      <c r="E915" s="32"/>
      <c r="F915" s="32"/>
      <c r="G915" s="32"/>
      <c r="H915" s="32"/>
      <c r="I915" s="32"/>
      <c r="J915" s="32"/>
    </row>
    <row r="916" spans="2:10" ht="12">
      <c r="B916" s="32"/>
      <c r="C916" s="32"/>
      <c r="D916" s="32"/>
      <c r="E916" s="32"/>
      <c r="F916" s="32"/>
      <c r="G916" s="32"/>
      <c r="H916" s="32"/>
      <c r="I916" s="32"/>
      <c r="J916" s="32"/>
    </row>
    <row r="917" spans="2:10" ht="12">
      <c r="B917" s="32"/>
      <c r="C917" s="32"/>
      <c r="D917" s="32"/>
      <c r="E917" s="32"/>
      <c r="F917" s="32"/>
      <c r="G917" s="32"/>
      <c r="H917" s="32"/>
      <c r="I917" s="32"/>
      <c r="J917" s="32"/>
    </row>
    <row r="918" spans="2:10" ht="12">
      <c r="B918" s="32"/>
      <c r="C918" s="32"/>
      <c r="D918" s="32"/>
      <c r="E918" s="32"/>
      <c r="F918" s="32"/>
      <c r="G918" s="32"/>
      <c r="H918" s="32"/>
      <c r="I918" s="32"/>
      <c r="J918" s="32"/>
    </row>
    <row r="919" spans="2:10" ht="12">
      <c r="B919" s="32"/>
      <c r="C919" s="32"/>
      <c r="D919" s="32"/>
      <c r="E919" s="32"/>
      <c r="F919" s="32"/>
      <c r="G919" s="32"/>
      <c r="H919" s="32"/>
      <c r="I919" s="32"/>
      <c r="J919" s="32"/>
    </row>
    <row r="920" spans="2:10" ht="12">
      <c r="B920" s="32"/>
      <c r="C920" s="32"/>
      <c r="D920" s="32"/>
      <c r="E920" s="32"/>
      <c r="F920" s="32"/>
      <c r="G920" s="32"/>
      <c r="H920" s="32"/>
      <c r="I920" s="32"/>
      <c r="J920" s="32"/>
    </row>
    <row r="921" spans="2:10" ht="12">
      <c r="B921" s="32"/>
      <c r="C921" s="32"/>
      <c r="D921" s="32"/>
      <c r="E921" s="32"/>
      <c r="F921" s="32"/>
      <c r="G921" s="32"/>
      <c r="H921" s="32"/>
      <c r="I921" s="32"/>
      <c r="J921" s="32"/>
    </row>
    <row r="922" spans="2:10" ht="12">
      <c r="B922" s="32"/>
      <c r="C922" s="32"/>
      <c r="D922" s="32"/>
      <c r="E922" s="32"/>
      <c r="F922" s="32"/>
      <c r="G922" s="32"/>
      <c r="H922" s="32"/>
      <c r="I922" s="32"/>
      <c r="J922" s="32"/>
    </row>
    <row r="923" spans="2:10" ht="12">
      <c r="B923" s="32"/>
      <c r="C923" s="32"/>
      <c r="D923" s="32"/>
      <c r="E923" s="32"/>
      <c r="F923" s="32"/>
      <c r="G923" s="32"/>
      <c r="H923" s="32"/>
      <c r="I923" s="32"/>
      <c r="J923" s="32"/>
    </row>
    <row r="924" spans="2:10" ht="12">
      <c r="B924" s="32"/>
      <c r="C924" s="32"/>
      <c r="D924" s="32"/>
      <c r="E924" s="32"/>
      <c r="F924" s="32"/>
      <c r="G924" s="32"/>
      <c r="H924" s="32"/>
      <c r="I924" s="32"/>
      <c r="J924" s="32"/>
    </row>
    <row r="925" spans="2:10" ht="12">
      <c r="B925" s="32"/>
      <c r="C925" s="32"/>
      <c r="D925" s="32"/>
      <c r="E925" s="32"/>
      <c r="F925" s="32"/>
      <c r="G925" s="32"/>
      <c r="H925" s="32"/>
      <c r="I925" s="32"/>
      <c r="J925" s="32"/>
    </row>
    <row r="926" spans="2:10" ht="12">
      <c r="B926" s="32"/>
      <c r="C926" s="32"/>
      <c r="D926" s="32"/>
      <c r="E926" s="32"/>
      <c r="F926" s="32"/>
      <c r="G926" s="32"/>
      <c r="H926" s="32"/>
      <c r="I926" s="32"/>
      <c r="J926" s="32"/>
    </row>
    <row r="927" spans="2:10" ht="12">
      <c r="B927" s="32"/>
      <c r="C927" s="32"/>
      <c r="D927" s="32"/>
      <c r="E927" s="32"/>
      <c r="F927" s="32"/>
      <c r="G927" s="32"/>
      <c r="H927" s="32"/>
      <c r="I927" s="32"/>
      <c r="J927" s="32"/>
    </row>
    <row r="928" spans="2:10" ht="12">
      <c r="B928" s="32"/>
      <c r="C928" s="32"/>
      <c r="D928" s="32"/>
      <c r="E928" s="32"/>
      <c r="F928" s="32"/>
      <c r="G928" s="32"/>
      <c r="H928" s="32"/>
      <c r="I928" s="32"/>
      <c r="J928" s="32"/>
    </row>
    <row r="929" spans="2:10" ht="12">
      <c r="B929" s="32"/>
      <c r="C929" s="32"/>
      <c r="D929" s="32"/>
      <c r="E929" s="32"/>
      <c r="F929" s="32"/>
      <c r="G929" s="32"/>
      <c r="H929" s="32"/>
      <c r="I929" s="32"/>
      <c r="J929" s="32"/>
    </row>
    <row r="930" spans="2:10" ht="12">
      <c r="B930" s="32"/>
      <c r="C930" s="32"/>
      <c r="D930" s="32"/>
      <c r="E930" s="32"/>
      <c r="F930" s="32"/>
      <c r="G930" s="32"/>
      <c r="H930" s="32"/>
      <c r="I930" s="32"/>
      <c r="J930" s="32"/>
    </row>
    <row r="931" spans="2:10" ht="12">
      <c r="B931" s="32"/>
      <c r="C931" s="32"/>
      <c r="D931" s="32"/>
      <c r="E931" s="32"/>
      <c r="F931" s="32"/>
      <c r="G931" s="32"/>
      <c r="H931" s="32"/>
      <c r="I931" s="32"/>
      <c r="J931" s="32"/>
    </row>
    <row r="932" spans="2:10" ht="12">
      <c r="B932" s="32"/>
      <c r="C932" s="32"/>
      <c r="D932" s="32"/>
      <c r="E932" s="32"/>
      <c r="F932" s="32"/>
      <c r="G932" s="32"/>
      <c r="H932" s="32"/>
      <c r="I932" s="32"/>
      <c r="J932" s="32"/>
    </row>
    <row r="933" spans="2:10" ht="12">
      <c r="B933" s="32"/>
      <c r="C933" s="32"/>
      <c r="D933" s="32"/>
      <c r="E933" s="32"/>
      <c r="F933" s="32"/>
      <c r="G933" s="32"/>
      <c r="H933" s="32"/>
      <c r="I933" s="32"/>
      <c r="J933" s="32"/>
    </row>
    <row r="934" spans="2:10" ht="12">
      <c r="B934" s="32"/>
      <c r="C934" s="32"/>
      <c r="D934" s="32"/>
      <c r="E934" s="32"/>
      <c r="F934" s="32"/>
      <c r="G934" s="32"/>
      <c r="H934" s="32"/>
      <c r="I934" s="32"/>
      <c r="J934" s="32"/>
    </row>
    <row r="935" spans="2:10" ht="12">
      <c r="B935" s="32"/>
      <c r="C935" s="32"/>
      <c r="D935" s="32"/>
      <c r="E935" s="32"/>
      <c r="F935" s="32"/>
      <c r="G935" s="32"/>
      <c r="H935" s="32"/>
      <c r="I935" s="32"/>
      <c r="J935" s="32"/>
    </row>
    <row r="936" spans="2:10" ht="12">
      <c r="B936" s="32"/>
      <c r="C936" s="32"/>
      <c r="D936" s="32"/>
      <c r="E936" s="32"/>
      <c r="F936" s="32"/>
      <c r="G936" s="32"/>
      <c r="H936" s="32"/>
      <c r="I936" s="32"/>
      <c r="J936" s="32"/>
    </row>
    <row r="937" spans="2:10" ht="12">
      <c r="B937" s="32"/>
      <c r="C937" s="32"/>
      <c r="D937" s="32"/>
      <c r="E937" s="32"/>
      <c r="F937" s="32"/>
      <c r="G937" s="32"/>
      <c r="H937" s="32"/>
      <c r="I937" s="32"/>
      <c r="J937" s="32"/>
    </row>
    <row r="938" spans="2:10" ht="12">
      <c r="B938" s="32"/>
      <c r="C938" s="32"/>
      <c r="D938" s="32"/>
      <c r="E938" s="32"/>
      <c r="F938" s="32"/>
      <c r="G938" s="32"/>
      <c r="H938" s="32"/>
      <c r="I938" s="32"/>
      <c r="J938" s="32"/>
    </row>
    <row r="939" spans="2:10" ht="12">
      <c r="B939" s="32"/>
      <c r="C939" s="32"/>
      <c r="D939" s="32"/>
      <c r="E939" s="32"/>
      <c r="F939" s="32"/>
      <c r="G939" s="32"/>
      <c r="H939" s="32"/>
      <c r="I939" s="32"/>
      <c r="J939" s="32"/>
    </row>
    <row r="940" spans="2:10" ht="12">
      <c r="B940" s="32"/>
      <c r="C940" s="32"/>
      <c r="D940" s="32"/>
      <c r="E940" s="32"/>
      <c r="F940" s="32"/>
      <c r="G940" s="32"/>
      <c r="H940" s="32"/>
      <c r="I940" s="32"/>
      <c r="J940" s="32"/>
    </row>
    <row r="941" spans="2:10" ht="12">
      <c r="B941" s="32"/>
      <c r="C941" s="32"/>
      <c r="D941" s="32"/>
      <c r="E941" s="32"/>
      <c r="F941" s="32"/>
      <c r="G941" s="32"/>
      <c r="H941" s="32"/>
      <c r="I941" s="32"/>
      <c r="J941" s="32"/>
    </row>
    <row r="942" spans="2:10" ht="12">
      <c r="B942" s="32"/>
      <c r="C942" s="32"/>
      <c r="D942" s="32"/>
      <c r="E942" s="32"/>
      <c r="F942" s="32"/>
      <c r="G942" s="32"/>
      <c r="H942" s="32"/>
      <c r="I942" s="32"/>
      <c r="J942" s="32"/>
    </row>
    <row r="943" spans="2:10" ht="12">
      <c r="B943" s="32"/>
      <c r="C943" s="32"/>
      <c r="D943" s="32"/>
      <c r="E943" s="32"/>
      <c r="F943" s="32"/>
      <c r="G943" s="32"/>
      <c r="H943" s="32"/>
      <c r="I943" s="32"/>
      <c r="J943" s="32"/>
    </row>
    <row r="944" spans="2:10" ht="12">
      <c r="B944" s="32"/>
      <c r="C944" s="32"/>
      <c r="D944" s="32"/>
      <c r="E944" s="32"/>
      <c r="F944" s="32"/>
      <c r="G944" s="32"/>
      <c r="H944" s="32"/>
      <c r="I944" s="32"/>
      <c r="J944" s="32"/>
    </row>
    <row r="945" spans="2:10" ht="12">
      <c r="B945" s="32"/>
      <c r="C945" s="32"/>
      <c r="D945" s="32"/>
      <c r="E945" s="32"/>
      <c r="F945" s="32"/>
      <c r="G945" s="32"/>
      <c r="H945" s="32"/>
      <c r="I945" s="32"/>
      <c r="J945" s="32"/>
    </row>
  </sheetData>
  <sheetProtection/>
  <mergeCells count="12">
    <mergeCell ref="J2:K2"/>
    <mergeCell ref="H4:I4"/>
    <mergeCell ref="B2:C2"/>
    <mergeCell ref="B4:B5"/>
    <mergeCell ref="C4:C5"/>
    <mergeCell ref="D4:D5"/>
    <mergeCell ref="D3:K3"/>
    <mergeCell ref="D2:I2"/>
    <mergeCell ref="J4:K4"/>
    <mergeCell ref="E4:E5"/>
    <mergeCell ref="F4:F5"/>
    <mergeCell ref="G4:G5"/>
  </mergeCells>
  <hyperlinks>
    <hyperlink ref="B2:C2" r:id="rId1" display="Retour au menu général"/>
  </hyperlinks>
  <printOptions/>
  <pageMargins left="0.75" right="0.75" top="1" bottom="1" header="0.5" footer="0.5"/>
  <pageSetup fitToHeight="1" fitToWidth="1" orientation="landscape" paperSize="9" scale="79" r:id="rId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51"/>
  <sheetViews>
    <sheetView showGridLines="0" zoomScalePageLayoutView="0" workbookViewId="0" topLeftCell="A1">
      <selection activeCell="D37" sqref="D37"/>
    </sheetView>
  </sheetViews>
  <sheetFormatPr defaultColWidth="9.140625" defaultRowHeight="12.75"/>
  <cols>
    <col min="1" max="1" width="1.7109375" style="31" customWidth="1"/>
    <col min="2" max="2" width="24.421875" style="31" customWidth="1"/>
    <col min="3" max="11" width="15.28125" style="31" customWidth="1"/>
    <col min="12" max="16384" width="9.140625" style="31" customWidth="1"/>
  </cols>
  <sheetData>
    <row r="1" spans="2:11" ht="12.75"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2:12" ht="60" customHeight="1">
      <c r="B2" s="135" t="s">
        <v>0</v>
      </c>
      <c r="C2" s="135"/>
      <c r="D2" s="104" t="s">
        <v>1</v>
      </c>
      <c r="E2" s="104"/>
      <c r="F2" s="104"/>
      <c r="G2" s="104"/>
      <c r="H2" s="104"/>
      <c r="I2" s="104"/>
      <c r="J2" s="134" t="s">
        <v>48</v>
      </c>
      <c r="K2" s="134"/>
      <c r="L2" s="71"/>
    </row>
    <row r="3" spans="2:11" ht="13.5" thickBot="1">
      <c r="B3" s="70"/>
      <c r="C3" s="70"/>
      <c r="D3" s="136" t="s">
        <v>46</v>
      </c>
      <c r="E3" s="103"/>
      <c r="F3" s="103"/>
      <c r="G3" s="103"/>
      <c r="H3" s="103"/>
      <c r="I3" s="103"/>
      <c r="J3" s="103"/>
      <c r="K3" s="103"/>
    </row>
    <row r="4" spans="2:11" ht="45" customHeight="1" thickBot="1" thickTop="1">
      <c r="B4" s="132" t="s">
        <v>4</v>
      </c>
      <c r="C4" s="132" t="s">
        <v>5</v>
      </c>
      <c r="D4" s="132" t="s">
        <v>6</v>
      </c>
      <c r="E4" s="132" t="s">
        <v>45</v>
      </c>
      <c r="F4" s="132" t="s">
        <v>49</v>
      </c>
      <c r="G4" s="132" t="s">
        <v>50</v>
      </c>
      <c r="H4" s="131" t="s">
        <v>10</v>
      </c>
      <c r="I4" s="131"/>
      <c r="J4" s="131" t="s">
        <v>11</v>
      </c>
      <c r="K4" s="131"/>
    </row>
    <row r="5" spans="2:11" ht="45" customHeight="1" thickBot="1" thickTop="1">
      <c r="B5" s="133"/>
      <c r="C5" s="133"/>
      <c r="D5" s="133"/>
      <c r="E5" s="133"/>
      <c r="F5" s="133"/>
      <c r="G5" s="133"/>
      <c r="H5" s="69" t="s">
        <v>12</v>
      </c>
      <c r="I5" s="68" t="s">
        <v>13</v>
      </c>
      <c r="J5" s="68" t="s">
        <v>12</v>
      </c>
      <c r="K5" s="67" t="s">
        <v>13</v>
      </c>
    </row>
    <row r="6" spans="2:11" ht="13.5" customHeight="1" thickTop="1">
      <c r="B6" s="66" t="s">
        <v>14</v>
      </c>
      <c r="C6" s="64">
        <v>8880651</v>
      </c>
      <c r="D6" s="65">
        <v>40416466169</v>
      </c>
      <c r="E6" s="65">
        <v>-760259049</v>
      </c>
      <c r="F6" s="64">
        <v>73510</v>
      </c>
      <c r="G6" s="65">
        <v>315742670</v>
      </c>
      <c r="H6" s="64">
        <v>3947860</v>
      </c>
      <c r="I6" s="65">
        <v>26560156399</v>
      </c>
      <c r="J6" s="64">
        <v>2914926</v>
      </c>
      <c r="K6" s="63">
        <v>25051765411</v>
      </c>
    </row>
    <row r="7" spans="2:11" ht="13.5" customHeight="1">
      <c r="B7" s="66" t="s">
        <v>15</v>
      </c>
      <c r="C7" s="64">
        <v>2238692</v>
      </c>
      <c r="D7" s="65">
        <v>24664365116</v>
      </c>
      <c r="E7" s="65">
        <v>-482633002</v>
      </c>
      <c r="F7" s="64">
        <v>174170</v>
      </c>
      <c r="G7" s="65">
        <v>2029293772</v>
      </c>
      <c r="H7" s="64">
        <v>1425488</v>
      </c>
      <c r="I7" s="65">
        <v>17798917820</v>
      </c>
      <c r="J7" s="64">
        <v>862801</v>
      </c>
      <c r="K7" s="63">
        <v>11264495528</v>
      </c>
    </row>
    <row r="8" spans="2:11" ht="13.5" customHeight="1">
      <c r="B8" s="66" t="s">
        <v>16</v>
      </c>
      <c r="C8" s="64">
        <v>3636899</v>
      </c>
      <c r="D8" s="65">
        <v>49484719290</v>
      </c>
      <c r="E8" s="65">
        <v>-227912898</v>
      </c>
      <c r="F8" s="64">
        <v>1778459</v>
      </c>
      <c r="G8" s="65">
        <v>24243862788</v>
      </c>
      <c r="H8" s="64">
        <v>2585200</v>
      </c>
      <c r="I8" s="65">
        <v>39411054743</v>
      </c>
      <c r="J8" s="64">
        <v>1143873</v>
      </c>
      <c r="K8" s="63">
        <v>17149614119</v>
      </c>
    </row>
    <row r="9" spans="2:11" ht="13.5" customHeight="1">
      <c r="B9" s="66" t="s">
        <v>17</v>
      </c>
      <c r="C9" s="64">
        <v>5778516</v>
      </c>
      <c r="D9" s="65">
        <v>100221385276</v>
      </c>
      <c r="E9" s="65">
        <v>2040325144</v>
      </c>
      <c r="F9" s="64">
        <v>3881926</v>
      </c>
      <c r="G9" s="65">
        <v>67767452525</v>
      </c>
      <c r="H9" s="64">
        <v>3960985</v>
      </c>
      <c r="I9" s="65">
        <v>74572465102</v>
      </c>
      <c r="J9" s="64">
        <v>2059987</v>
      </c>
      <c r="K9" s="63">
        <v>37745966504</v>
      </c>
    </row>
    <row r="10" spans="2:11" ht="13.5" customHeight="1">
      <c r="B10" s="66" t="s">
        <v>18</v>
      </c>
      <c r="C10" s="64">
        <v>6456016</v>
      </c>
      <c r="D10" s="65">
        <v>158854268681</v>
      </c>
      <c r="E10" s="65">
        <v>5245970832</v>
      </c>
      <c r="F10" s="64">
        <v>5516214</v>
      </c>
      <c r="G10" s="65">
        <v>136488760754</v>
      </c>
      <c r="H10" s="64">
        <v>4595426</v>
      </c>
      <c r="I10" s="65">
        <v>116626396045</v>
      </c>
      <c r="J10" s="64">
        <v>2369489</v>
      </c>
      <c r="K10" s="63">
        <v>54219541391</v>
      </c>
    </row>
    <row r="11" spans="2:11" ht="13.5" customHeight="1">
      <c r="B11" s="66" t="s">
        <v>19</v>
      </c>
      <c r="C11" s="64">
        <v>5970722</v>
      </c>
      <c r="D11" s="65">
        <v>227625826363</v>
      </c>
      <c r="E11" s="65">
        <v>11996815140</v>
      </c>
      <c r="F11" s="64">
        <v>5700847</v>
      </c>
      <c r="G11" s="65">
        <v>217813335851</v>
      </c>
      <c r="H11" s="64">
        <v>4424960</v>
      </c>
      <c r="I11" s="65">
        <v>169496755564</v>
      </c>
      <c r="J11" s="64">
        <v>2172814</v>
      </c>
      <c r="K11" s="63">
        <v>67098607334</v>
      </c>
    </row>
    <row r="12" spans="2:11" ht="13.5" customHeight="1">
      <c r="B12" s="66" t="s">
        <v>20</v>
      </c>
      <c r="C12" s="64">
        <v>2777266</v>
      </c>
      <c r="D12" s="65">
        <v>182239284407</v>
      </c>
      <c r="E12" s="65">
        <v>16045180664</v>
      </c>
      <c r="F12" s="64">
        <v>2699839</v>
      </c>
      <c r="G12" s="65">
        <v>177219626388</v>
      </c>
      <c r="H12" s="64">
        <v>2169988</v>
      </c>
      <c r="I12" s="65">
        <v>132747318728</v>
      </c>
      <c r="J12" s="64">
        <v>877180</v>
      </c>
      <c r="K12" s="63">
        <v>37073786769</v>
      </c>
    </row>
    <row r="13" spans="2:11" ht="13.5" customHeight="1">
      <c r="B13" s="66" t="s">
        <v>21</v>
      </c>
      <c r="C13" s="64">
        <v>650494</v>
      </c>
      <c r="D13" s="65">
        <v>129621610492</v>
      </c>
      <c r="E13" s="65">
        <v>22617105764</v>
      </c>
      <c r="F13" s="64">
        <v>638630</v>
      </c>
      <c r="G13" s="65">
        <v>127792020139</v>
      </c>
      <c r="H13" s="64">
        <v>515171</v>
      </c>
      <c r="I13" s="65">
        <v>61280945347</v>
      </c>
      <c r="J13" s="64">
        <v>162793</v>
      </c>
      <c r="K13" s="63">
        <v>8166919972</v>
      </c>
    </row>
    <row r="14" spans="2:11" ht="13.5" customHeight="1">
      <c r="B14" s="62" t="s">
        <v>22</v>
      </c>
      <c r="C14" s="60">
        <v>509330</v>
      </c>
      <c r="D14" s="61">
        <v>67006367624</v>
      </c>
      <c r="E14" s="61">
        <v>10280942465</v>
      </c>
      <c r="F14" s="60">
        <v>499245</v>
      </c>
      <c r="G14" s="61">
        <v>65708621295</v>
      </c>
      <c r="H14" s="60">
        <v>405017</v>
      </c>
      <c r="I14" s="61">
        <v>40486187855</v>
      </c>
      <c r="J14" s="60">
        <v>129317</v>
      </c>
      <c r="K14" s="59">
        <v>6311167056</v>
      </c>
    </row>
    <row r="15" spans="2:11" ht="13.5" customHeight="1">
      <c r="B15" s="58" t="s">
        <v>23</v>
      </c>
      <c r="C15" s="55">
        <v>77757</v>
      </c>
      <c r="D15" s="54">
        <v>18621591243</v>
      </c>
      <c r="E15" s="54">
        <v>3831861775</v>
      </c>
      <c r="F15" s="55">
        <v>76575</v>
      </c>
      <c r="G15" s="54">
        <v>18342357738</v>
      </c>
      <c r="H15" s="55">
        <v>60277</v>
      </c>
      <c r="I15" s="54">
        <v>8555600454</v>
      </c>
      <c r="J15" s="55">
        <v>18098</v>
      </c>
      <c r="K15" s="57">
        <v>928404976</v>
      </c>
    </row>
    <row r="16" spans="2:11" ht="13.5" customHeight="1">
      <c r="B16" s="58" t="s">
        <v>24</v>
      </c>
      <c r="C16" s="55">
        <v>26366</v>
      </c>
      <c r="D16" s="54">
        <v>9036016172</v>
      </c>
      <c r="E16" s="54">
        <v>1959425774</v>
      </c>
      <c r="F16" s="55">
        <v>26040</v>
      </c>
      <c r="G16" s="54">
        <v>8924953286</v>
      </c>
      <c r="H16" s="55">
        <v>20279</v>
      </c>
      <c r="I16" s="54">
        <v>3576138963</v>
      </c>
      <c r="J16" s="55">
        <v>6169</v>
      </c>
      <c r="K16" s="57">
        <v>336987548</v>
      </c>
    </row>
    <row r="17" spans="2:11" ht="13.5" customHeight="1">
      <c r="B17" s="58" t="s">
        <v>25</v>
      </c>
      <c r="C17" s="55">
        <v>12277</v>
      </c>
      <c r="D17" s="54">
        <v>5460131635</v>
      </c>
      <c r="E17" s="54">
        <v>1171468281</v>
      </c>
      <c r="F17" s="55">
        <v>12110</v>
      </c>
      <c r="G17" s="54">
        <v>5386032925</v>
      </c>
      <c r="H17" s="55">
        <v>9571</v>
      </c>
      <c r="I17" s="54">
        <v>2013576063</v>
      </c>
      <c r="J17" s="55">
        <v>2906</v>
      </c>
      <c r="K17" s="57">
        <v>161165019</v>
      </c>
    </row>
    <row r="18" spans="2:11" ht="13.5" customHeight="1">
      <c r="B18" s="58" t="s">
        <v>26</v>
      </c>
      <c r="C18" s="55">
        <v>6731</v>
      </c>
      <c r="D18" s="54">
        <v>3674933758</v>
      </c>
      <c r="E18" s="54">
        <v>773551935</v>
      </c>
      <c r="F18" s="55">
        <v>6672</v>
      </c>
      <c r="G18" s="54">
        <v>3642590214</v>
      </c>
      <c r="H18" s="55">
        <v>5313</v>
      </c>
      <c r="I18" s="54">
        <v>1270755932</v>
      </c>
      <c r="J18" s="55">
        <v>1577</v>
      </c>
      <c r="K18" s="57">
        <v>90396098</v>
      </c>
    </row>
    <row r="19" spans="2:11" ht="13.5" customHeight="1">
      <c r="B19" s="58" t="s">
        <v>27</v>
      </c>
      <c r="C19" s="55">
        <v>4228</v>
      </c>
      <c r="D19" s="54">
        <v>2731756246</v>
      </c>
      <c r="E19" s="54">
        <v>564211151</v>
      </c>
      <c r="F19" s="55">
        <v>4211</v>
      </c>
      <c r="G19" s="54">
        <v>2720765131</v>
      </c>
      <c r="H19" s="55">
        <v>3372</v>
      </c>
      <c r="I19" s="54">
        <v>916501175</v>
      </c>
      <c r="J19" s="55">
        <v>1006</v>
      </c>
      <c r="K19" s="57">
        <v>59941565</v>
      </c>
    </row>
    <row r="20" spans="2:11" ht="13.5" customHeight="1">
      <c r="B20" s="58" t="s">
        <v>28</v>
      </c>
      <c r="C20" s="55">
        <v>2794</v>
      </c>
      <c r="D20" s="54">
        <v>2087232341</v>
      </c>
      <c r="E20" s="54">
        <v>428253404</v>
      </c>
      <c r="F20" s="55">
        <v>2780</v>
      </c>
      <c r="G20" s="54">
        <v>2076678394</v>
      </c>
      <c r="H20" s="55">
        <v>2240</v>
      </c>
      <c r="I20" s="54">
        <v>644248401</v>
      </c>
      <c r="J20" s="55">
        <v>676</v>
      </c>
      <c r="K20" s="57">
        <v>43913417</v>
      </c>
    </row>
    <row r="21" spans="2:11" ht="13.5" customHeight="1">
      <c r="B21" s="58" t="s">
        <v>29</v>
      </c>
      <c r="C21" s="55">
        <v>1923</v>
      </c>
      <c r="D21" s="54">
        <v>1628203639</v>
      </c>
      <c r="E21" s="54">
        <v>329113289</v>
      </c>
      <c r="F21" s="55">
        <v>1914</v>
      </c>
      <c r="G21" s="54">
        <v>1620567774</v>
      </c>
      <c r="H21" s="55">
        <v>1560</v>
      </c>
      <c r="I21" s="54">
        <v>486455549</v>
      </c>
      <c r="J21" s="55">
        <v>494</v>
      </c>
      <c r="K21" s="57">
        <v>33047727</v>
      </c>
    </row>
    <row r="22" spans="2:11" ht="13.5" customHeight="1">
      <c r="B22" s="58" t="s">
        <v>30</v>
      </c>
      <c r="C22" s="55">
        <v>1471</v>
      </c>
      <c r="D22" s="54">
        <v>1393296289</v>
      </c>
      <c r="E22" s="54">
        <v>281136420</v>
      </c>
      <c r="F22" s="55">
        <v>1470</v>
      </c>
      <c r="G22" s="54">
        <v>1392376859</v>
      </c>
      <c r="H22" s="55">
        <v>1155</v>
      </c>
      <c r="I22" s="54">
        <v>376675214</v>
      </c>
      <c r="J22" s="55">
        <v>387</v>
      </c>
      <c r="K22" s="57">
        <v>29208554</v>
      </c>
    </row>
    <row r="23" spans="2:11" ht="13.5" customHeight="1">
      <c r="B23" s="58" t="s">
        <v>31</v>
      </c>
      <c r="C23" s="55">
        <v>5215</v>
      </c>
      <c r="D23" s="54">
        <v>7047575732</v>
      </c>
      <c r="E23" s="54">
        <v>1312258941</v>
      </c>
      <c r="F23" s="55">
        <v>5211</v>
      </c>
      <c r="G23" s="54">
        <v>7042570710</v>
      </c>
      <c r="H23" s="55">
        <v>4302</v>
      </c>
      <c r="I23" s="54">
        <v>1693453634</v>
      </c>
      <c r="J23" s="55">
        <v>1413</v>
      </c>
      <c r="K23" s="57">
        <v>107996345</v>
      </c>
    </row>
    <row r="24" spans="2:11" ht="13.5" customHeight="1">
      <c r="B24" s="58" t="s">
        <v>32</v>
      </c>
      <c r="C24" s="55">
        <v>1166</v>
      </c>
      <c r="D24" s="54">
        <v>2808215031</v>
      </c>
      <c r="E24" s="54">
        <v>481871407</v>
      </c>
      <c r="F24" s="55">
        <v>1166</v>
      </c>
      <c r="G24" s="54">
        <v>2808215031</v>
      </c>
      <c r="H24" s="55">
        <v>994</v>
      </c>
      <c r="I24" s="54">
        <v>536505742</v>
      </c>
      <c r="J24" s="55">
        <v>368</v>
      </c>
      <c r="K24" s="57">
        <v>31146754</v>
      </c>
    </row>
    <row r="25" spans="2:11" ht="13.5" customHeight="1">
      <c r="B25" s="58" t="s">
        <v>33</v>
      </c>
      <c r="C25" s="55">
        <v>505</v>
      </c>
      <c r="D25" s="54">
        <v>1741019824</v>
      </c>
      <c r="E25" s="54">
        <v>292080792</v>
      </c>
      <c r="F25" s="55">
        <v>505</v>
      </c>
      <c r="G25" s="54">
        <v>1741019824</v>
      </c>
      <c r="H25" s="55">
        <v>434</v>
      </c>
      <c r="I25" s="54">
        <v>264973849</v>
      </c>
      <c r="J25" s="55">
        <v>158</v>
      </c>
      <c r="K25" s="57">
        <v>11098750</v>
      </c>
    </row>
    <row r="26" spans="2:11" ht="13.5" customHeight="1">
      <c r="B26" s="58" t="s">
        <v>34</v>
      </c>
      <c r="C26" s="55">
        <v>210</v>
      </c>
      <c r="D26" s="54">
        <v>940510659</v>
      </c>
      <c r="E26" s="54">
        <v>160754299</v>
      </c>
      <c r="F26" s="55">
        <v>210</v>
      </c>
      <c r="G26" s="54">
        <v>940510659</v>
      </c>
      <c r="H26" s="55">
        <v>183</v>
      </c>
      <c r="I26" s="54">
        <v>157035392</v>
      </c>
      <c r="J26" s="55">
        <v>56</v>
      </c>
      <c r="K26" s="57">
        <v>7023650</v>
      </c>
    </row>
    <row r="27" spans="2:11" ht="13.5" customHeight="1">
      <c r="B27" s="58" t="s">
        <v>35</v>
      </c>
      <c r="C27" s="55">
        <v>144</v>
      </c>
      <c r="D27" s="54">
        <v>776948812</v>
      </c>
      <c r="E27" s="54">
        <v>120086804</v>
      </c>
      <c r="F27" s="55">
        <v>144</v>
      </c>
      <c r="G27" s="54">
        <v>776948812</v>
      </c>
      <c r="H27" s="55">
        <v>126</v>
      </c>
      <c r="I27" s="54">
        <v>82182710</v>
      </c>
      <c r="J27" s="55">
        <v>45</v>
      </c>
      <c r="K27" s="57">
        <v>2300944</v>
      </c>
    </row>
    <row r="28" spans="2:11" ht="13.5" customHeight="1">
      <c r="B28" s="58" t="s">
        <v>36</v>
      </c>
      <c r="C28" s="55">
        <v>92</v>
      </c>
      <c r="D28" s="54">
        <v>594391069</v>
      </c>
      <c r="E28" s="54">
        <v>85702975</v>
      </c>
      <c r="F28" s="55">
        <v>92</v>
      </c>
      <c r="G28" s="54">
        <v>594391069</v>
      </c>
      <c r="H28" s="55">
        <v>86</v>
      </c>
      <c r="I28" s="54">
        <v>60791461</v>
      </c>
      <c r="J28" s="55">
        <v>36</v>
      </c>
      <c r="K28" s="57">
        <v>4798180</v>
      </c>
    </row>
    <row r="29" spans="2:11" ht="13.5" customHeight="1">
      <c r="B29" s="58" t="s">
        <v>37</v>
      </c>
      <c r="C29" s="55">
        <v>50</v>
      </c>
      <c r="D29" s="54">
        <v>374960759</v>
      </c>
      <c r="E29" s="54">
        <v>58276308</v>
      </c>
      <c r="F29" s="55">
        <v>50</v>
      </c>
      <c r="G29" s="54">
        <v>374960759</v>
      </c>
      <c r="H29" s="55">
        <v>46</v>
      </c>
      <c r="I29" s="54">
        <v>18612418</v>
      </c>
      <c r="J29" s="53" t="s">
        <v>51</v>
      </c>
      <c r="K29" s="57" t="s">
        <v>51</v>
      </c>
    </row>
    <row r="30" spans="2:11" ht="13.5" customHeight="1">
      <c r="B30" s="56" t="s">
        <v>39</v>
      </c>
      <c r="C30" s="55">
        <v>32</v>
      </c>
      <c r="D30" s="54">
        <v>271882028</v>
      </c>
      <c r="E30" s="54">
        <v>38754971</v>
      </c>
      <c r="F30" s="55">
        <v>32</v>
      </c>
      <c r="G30" s="54">
        <v>271882028</v>
      </c>
      <c r="H30" s="55">
        <v>30</v>
      </c>
      <c r="I30" s="54">
        <v>38149275</v>
      </c>
      <c r="J30" s="53" t="s">
        <v>51</v>
      </c>
      <c r="K30" s="57" t="s">
        <v>51</v>
      </c>
    </row>
    <row r="31" spans="2:11" ht="13.5" customHeight="1">
      <c r="B31" s="51" t="s">
        <v>40</v>
      </c>
      <c r="C31" s="49">
        <v>203</v>
      </c>
      <c r="D31" s="50">
        <v>3426577631</v>
      </c>
      <c r="E31" s="50">
        <v>447354773</v>
      </c>
      <c r="F31" s="49">
        <v>203</v>
      </c>
      <c r="G31" s="50">
        <v>3426577631</v>
      </c>
      <c r="H31" s="49">
        <v>186</v>
      </c>
      <c r="I31" s="50">
        <v>103101260</v>
      </c>
      <c r="J31" s="49">
        <v>72</v>
      </c>
      <c r="K31" s="48">
        <v>7441730</v>
      </c>
    </row>
    <row r="32" spans="2:11" ht="13.5" customHeight="1">
      <c r="B32" s="47" t="s">
        <v>41</v>
      </c>
      <c r="C32" s="45">
        <v>36389256</v>
      </c>
      <c r="D32" s="46">
        <v>913127925794</v>
      </c>
      <c r="E32" s="46">
        <v>56474592595</v>
      </c>
      <c r="F32" s="45">
        <v>20463595</v>
      </c>
      <c r="G32" s="46">
        <v>753670094887</v>
      </c>
      <c r="H32" s="45">
        <v>23625078</v>
      </c>
      <c r="I32" s="46">
        <v>638494009748</v>
      </c>
      <c r="J32" s="45">
        <v>12563863</v>
      </c>
      <c r="K32" s="44">
        <v>257770697028</v>
      </c>
    </row>
    <row r="33" spans="2:11" ht="27" thickBot="1">
      <c r="B33" s="43" t="s">
        <v>42</v>
      </c>
      <c r="C33" s="41">
        <v>193009</v>
      </c>
      <c r="D33" s="42">
        <v>3120429528</v>
      </c>
      <c r="E33" s="42">
        <v>469388708</v>
      </c>
      <c r="F33" s="41">
        <v>107986</v>
      </c>
      <c r="G33" s="42">
        <v>2827663799</v>
      </c>
      <c r="H33" s="41">
        <v>58329</v>
      </c>
      <c r="I33" s="42">
        <v>1949841227</v>
      </c>
      <c r="J33" s="41">
        <v>30817</v>
      </c>
      <c r="K33" s="40">
        <v>586034819</v>
      </c>
    </row>
    <row r="34" ht="12.75" thickTop="1"/>
    <row r="36" spans="2:10" ht="12">
      <c r="B36" s="32"/>
      <c r="C36" s="32"/>
      <c r="D36" s="32"/>
      <c r="E36" s="32"/>
      <c r="F36" s="32"/>
      <c r="G36" s="32"/>
      <c r="H36" s="32"/>
      <c r="I36" s="32"/>
      <c r="J36" s="32"/>
    </row>
    <row r="37" spans="2:10" ht="12">
      <c r="B37" s="32"/>
      <c r="C37" s="32"/>
      <c r="D37" s="32"/>
      <c r="E37" s="32"/>
      <c r="F37" s="32"/>
      <c r="G37" s="32"/>
      <c r="H37" s="32"/>
      <c r="I37" s="32"/>
      <c r="J37" s="32"/>
    </row>
    <row r="38" spans="2:10" ht="12">
      <c r="B38" s="32"/>
      <c r="C38" s="32"/>
      <c r="D38" s="32"/>
      <c r="E38" s="32"/>
      <c r="F38" s="32"/>
      <c r="G38" s="32"/>
      <c r="H38" s="32"/>
      <c r="I38" s="32"/>
      <c r="J38" s="32"/>
    </row>
    <row r="39" spans="2:10" ht="12">
      <c r="B39" s="32"/>
      <c r="C39" s="32"/>
      <c r="D39" s="32"/>
      <c r="E39" s="32"/>
      <c r="F39" s="32"/>
      <c r="G39" s="32"/>
      <c r="H39" s="32"/>
      <c r="I39" s="32"/>
      <c r="J39" s="32"/>
    </row>
    <row r="40" spans="2:10" ht="12">
      <c r="B40" s="32"/>
      <c r="C40" s="32"/>
      <c r="D40" s="32"/>
      <c r="E40" s="32"/>
      <c r="F40" s="32"/>
      <c r="G40" s="32"/>
      <c r="H40" s="32"/>
      <c r="I40" s="32"/>
      <c r="J40" s="32"/>
    </row>
    <row r="41" spans="2:10" ht="12">
      <c r="B41" s="32"/>
      <c r="C41" s="32"/>
      <c r="D41" s="32"/>
      <c r="E41" s="32"/>
      <c r="F41" s="32"/>
      <c r="G41" s="32"/>
      <c r="H41" s="32"/>
      <c r="I41" s="32"/>
      <c r="J41" s="32"/>
    </row>
    <row r="42" spans="2:10" ht="12">
      <c r="B42" s="32"/>
      <c r="C42" s="32"/>
      <c r="D42" s="32"/>
      <c r="E42" s="32"/>
      <c r="F42" s="32"/>
      <c r="G42" s="32"/>
      <c r="H42" s="32"/>
      <c r="I42" s="32"/>
      <c r="J42" s="32"/>
    </row>
    <row r="43" spans="2:10" ht="12">
      <c r="B43" s="32"/>
      <c r="C43" s="32"/>
      <c r="D43" s="32"/>
      <c r="E43" s="32"/>
      <c r="F43" s="32"/>
      <c r="G43" s="32"/>
      <c r="H43" s="32"/>
      <c r="I43" s="32"/>
      <c r="J43" s="32"/>
    </row>
    <row r="44" spans="2:10" ht="12">
      <c r="B44" s="32"/>
      <c r="C44" s="32"/>
      <c r="D44" s="32"/>
      <c r="E44" s="32"/>
      <c r="F44" s="32"/>
      <c r="G44" s="32"/>
      <c r="H44" s="32"/>
      <c r="I44" s="32"/>
      <c r="J44" s="32"/>
    </row>
    <row r="45" spans="2:10" ht="12">
      <c r="B45" s="32"/>
      <c r="C45" s="32"/>
      <c r="D45" s="32"/>
      <c r="E45" s="32"/>
      <c r="F45" s="32"/>
      <c r="G45" s="32"/>
      <c r="H45" s="32"/>
      <c r="I45" s="32"/>
      <c r="J45" s="32"/>
    </row>
    <row r="46" spans="2:10" ht="12">
      <c r="B46" s="32"/>
      <c r="C46" s="32"/>
      <c r="D46" s="32"/>
      <c r="E46" s="32"/>
      <c r="F46" s="32"/>
      <c r="G46" s="32"/>
      <c r="H46" s="32"/>
      <c r="I46" s="32"/>
      <c r="J46" s="32"/>
    </row>
    <row r="47" spans="2:10" ht="12">
      <c r="B47" s="32"/>
      <c r="C47" s="32"/>
      <c r="D47" s="32"/>
      <c r="E47" s="32"/>
      <c r="F47" s="32"/>
      <c r="G47" s="32"/>
      <c r="H47" s="32"/>
      <c r="I47" s="32"/>
      <c r="J47" s="32"/>
    </row>
    <row r="48" spans="2:10" ht="12">
      <c r="B48" s="32"/>
      <c r="C48" s="32"/>
      <c r="D48" s="32"/>
      <c r="E48" s="32"/>
      <c r="F48" s="32"/>
      <c r="G48" s="32"/>
      <c r="H48" s="32"/>
      <c r="I48" s="32"/>
      <c r="J48" s="32"/>
    </row>
    <row r="49" spans="2:10" ht="12">
      <c r="B49" s="32"/>
      <c r="C49" s="32"/>
      <c r="D49" s="32"/>
      <c r="E49" s="32"/>
      <c r="F49" s="32"/>
      <c r="G49" s="32"/>
      <c r="H49" s="32"/>
      <c r="I49" s="32"/>
      <c r="J49" s="32"/>
    </row>
    <row r="50" spans="2:10" ht="12">
      <c r="B50" s="32"/>
      <c r="C50" s="32"/>
      <c r="D50" s="32"/>
      <c r="E50" s="32"/>
      <c r="F50" s="32"/>
      <c r="G50" s="32"/>
      <c r="H50" s="32"/>
      <c r="I50" s="32"/>
      <c r="J50" s="32"/>
    </row>
    <row r="51" spans="2:10" ht="12">
      <c r="B51" s="32"/>
      <c r="C51" s="32"/>
      <c r="D51" s="32"/>
      <c r="E51" s="32"/>
      <c r="F51" s="32"/>
      <c r="G51" s="32"/>
      <c r="H51" s="32"/>
      <c r="I51" s="32"/>
      <c r="J51" s="32"/>
    </row>
    <row r="52" spans="2:10" ht="12">
      <c r="B52" s="32"/>
      <c r="C52" s="32"/>
      <c r="D52" s="32"/>
      <c r="E52" s="32"/>
      <c r="F52" s="32"/>
      <c r="G52" s="32"/>
      <c r="H52" s="32"/>
      <c r="I52" s="32"/>
      <c r="J52" s="32"/>
    </row>
    <row r="53" spans="2:10" ht="12">
      <c r="B53" s="32"/>
      <c r="C53" s="32"/>
      <c r="D53" s="32"/>
      <c r="E53" s="32"/>
      <c r="F53" s="32"/>
      <c r="G53" s="32"/>
      <c r="H53" s="32"/>
      <c r="I53" s="32"/>
      <c r="J53" s="32"/>
    </row>
    <row r="54" spans="2:10" ht="12">
      <c r="B54" s="32"/>
      <c r="C54" s="32"/>
      <c r="D54" s="32"/>
      <c r="E54" s="32"/>
      <c r="F54" s="32"/>
      <c r="G54" s="32"/>
      <c r="H54" s="32"/>
      <c r="I54" s="32"/>
      <c r="J54" s="32"/>
    </row>
    <row r="55" spans="2:10" ht="12">
      <c r="B55" s="32"/>
      <c r="C55" s="32"/>
      <c r="D55" s="32"/>
      <c r="E55" s="32"/>
      <c r="F55" s="32"/>
      <c r="G55" s="32"/>
      <c r="H55" s="32"/>
      <c r="I55" s="32"/>
      <c r="J55" s="32"/>
    </row>
    <row r="56" spans="2:10" ht="12">
      <c r="B56" s="32"/>
      <c r="C56" s="32"/>
      <c r="D56" s="32"/>
      <c r="E56" s="32"/>
      <c r="F56" s="32"/>
      <c r="G56" s="32"/>
      <c r="H56" s="32"/>
      <c r="I56" s="32"/>
      <c r="J56" s="32"/>
    </row>
    <row r="57" spans="2:10" ht="12">
      <c r="B57" s="32"/>
      <c r="C57" s="32"/>
      <c r="D57" s="32"/>
      <c r="E57" s="32"/>
      <c r="F57" s="32"/>
      <c r="G57" s="32"/>
      <c r="H57" s="32"/>
      <c r="I57" s="32"/>
      <c r="J57" s="32"/>
    </row>
    <row r="58" spans="2:10" ht="12">
      <c r="B58" s="32"/>
      <c r="C58" s="32"/>
      <c r="D58" s="32"/>
      <c r="E58" s="32"/>
      <c r="F58" s="32"/>
      <c r="G58" s="32"/>
      <c r="H58" s="32"/>
      <c r="I58" s="32"/>
      <c r="J58" s="32"/>
    </row>
    <row r="59" spans="2:10" ht="12">
      <c r="B59" s="32"/>
      <c r="C59" s="32"/>
      <c r="D59" s="32"/>
      <c r="E59" s="32"/>
      <c r="F59" s="32"/>
      <c r="G59" s="32"/>
      <c r="H59" s="32"/>
      <c r="I59" s="32"/>
      <c r="J59" s="32"/>
    </row>
    <row r="60" spans="2:10" ht="12">
      <c r="B60" s="32"/>
      <c r="C60" s="32"/>
      <c r="D60" s="32"/>
      <c r="E60" s="32"/>
      <c r="F60" s="32"/>
      <c r="G60" s="32"/>
      <c r="H60" s="32"/>
      <c r="I60" s="32"/>
      <c r="J60" s="32"/>
    </row>
    <row r="61" spans="2:10" ht="12">
      <c r="B61" s="32"/>
      <c r="C61" s="32"/>
      <c r="D61" s="32"/>
      <c r="E61" s="32"/>
      <c r="F61" s="32"/>
      <c r="G61" s="32"/>
      <c r="H61" s="32"/>
      <c r="I61" s="32"/>
      <c r="J61" s="32"/>
    </row>
    <row r="62" spans="2:10" ht="12">
      <c r="B62" s="32"/>
      <c r="C62" s="32"/>
      <c r="D62" s="32"/>
      <c r="E62" s="32"/>
      <c r="F62" s="32"/>
      <c r="G62" s="32"/>
      <c r="H62" s="32"/>
      <c r="I62" s="32"/>
      <c r="J62" s="32"/>
    </row>
    <row r="63" spans="2:10" ht="12">
      <c r="B63" s="32"/>
      <c r="C63" s="32"/>
      <c r="D63" s="32"/>
      <c r="E63" s="32"/>
      <c r="F63" s="32"/>
      <c r="G63" s="32"/>
      <c r="H63" s="32"/>
      <c r="I63" s="32"/>
      <c r="J63" s="32"/>
    </row>
    <row r="64" spans="2:10" ht="12">
      <c r="B64" s="32"/>
      <c r="C64" s="32"/>
      <c r="D64" s="32"/>
      <c r="E64" s="32"/>
      <c r="F64" s="32"/>
      <c r="G64" s="32"/>
      <c r="H64" s="32"/>
      <c r="I64" s="32"/>
      <c r="J64" s="32"/>
    </row>
    <row r="65" spans="2:10" ht="12">
      <c r="B65" s="32"/>
      <c r="C65" s="32"/>
      <c r="D65" s="32"/>
      <c r="E65" s="32"/>
      <c r="F65" s="32"/>
      <c r="G65" s="32"/>
      <c r="H65" s="32"/>
      <c r="I65" s="32"/>
      <c r="J65" s="32"/>
    </row>
    <row r="66" spans="2:10" ht="12">
      <c r="B66" s="32"/>
      <c r="C66" s="32"/>
      <c r="D66" s="32"/>
      <c r="E66" s="32"/>
      <c r="F66" s="32"/>
      <c r="G66" s="32"/>
      <c r="H66" s="32"/>
      <c r="I66" s="32"/>
      <c r="J66" s="32"/>
    </row>
    <row r="67" spans="2:10" ht="12">
      <c r="B67" s="32"/>
      <c r="C67" s="32"/>
      <c r="D67" s="32"/>
      <c r="E67" s="32"/>
      <c r="F67" s="32"/>
      <c r="G67" s="32"/>
      <c r="H67" s="32"/>
      <c r="I67" s="32"/>
      <c r="J67" s="32"/>
    </row>
    <row r="68" spans="2:10" ht="12">
      <c r="B68" s="32"/>
      <c r="C68" s="32"/>
      <c r="D68" s="32"/>
      <c r="E68" s="32"/>
      <c r="F68" s="32"/>
      <c r="G68" s="32"/>
      <c r="H68" s="32"/>
      <c r="I68" s="32"/>
      <c r="J68" s="32"/>
    </row>
    <row r="69" spans="2:10" ht="12">
      <c r="B69" s="32"/>
      <c r="C69" s="32"/>
      <c r="D69" s="32"/>
      <c r="E69" s="32"/>
      <c r="F69" s="32"/>
      <c r="G69" s="32"/>
      <c r="H69" s="32"/>
      <c r="I69" s="32"/>
      <c r="J69" s="32"/>
    </row>
    <row r="70" spans="2:10" ht="12">
      <c r="B70" s="32"/>
      <c r="C70" s="32"/>
      <c r="D70" s="32"/>
      <c r="E70" s="32"/>
      <c r="F70" s="32"/>
      <c r="G70" s="32"/>
      <c r="H70" s="32"/>
      <c r="I70" s="32"/>
      <c r="J70" s="32"/>
    </row>
    <row r="71" spans="2:10" ht="12">
      <c r="B71" s="32"/>
      <c r="C71" s="32"/>
      <c r="D71" s="32"/>
      <c r="E71" s="32"/>
      <c r="F71" s="32"/>
      <c r="G71" s="32"/>
      <c r="H71" s="32"/>
      <c r="I71" s="32"/>
      <c r="J71" s="32"/>
    </row>
    <row r="72" spans="2:10" ht="12">
      <c r="B72" s="32"/>
      <c r="C72" s="32"/>
      <c r="D72" s="32"/>
      <c r="E72" s="32"/>
      <c r="F72" s="32"/>
      <c r="G72" s="32"/>
      <c r="H72" s="32"/>
      <c r="I72" s="32"/>
      <c r="J72" s="32"/>
    </row>
    <row r="73" spans="2:10" ht="12">
      <c r="B73" s="32"/>
      <c r="C73" s="32"/>
      <c r="D73" s="32"/>
      <c r="E73" s="32"/>
      <c r="F73" s="32"/>
      <c r="G73" s="32"/>
      <c r="H73" s="32"/>
      <c r="I73" s="32"/>
      <c r="J73" s="32"/>
    </row>
    <row r="74" spans="2:10" ht="12">
      <c r="B74" s="32"/>
      <c r="C74" s="32"/>
      <c r="D74" s="32"/>
      <c r="E74" s="32"/>
      <c r="F74" s="32"/>
      <c r="G74" s="32"/>
      <c r="H74" s="32"/>
      <c r="I74" s="32"/>
      <c r="J74" s="32"/>
    </row>
    <row r="75" spans="2:10" ht="12">
      <c r="B75" s="32"/>
      <c r="C75" s="32"/>
      <c r="D75" s="32"/>
      <c r="E75" s="32"/>
      <c r="F75" s="32"/>
      <c r="G75" s="32"/>
      <c r="H75" s="32"/>
      <c r="I75" s="32"/>
      <c r="J75" s="32"/>
    </row>
    <row r="76" spans="2:10" ht="12">
      <c r="B76" s="32"/>
      <c r="C76" s="32"/>
      <c r="D76" s="32"/>
      <c r="E76" s="32"/>
      <c r="F76" s="32"/>
      <c r="G76" s="32"/>
      <c r="H76" s="32"/>
      <c r="I76" s="32"/>
      <c r="J76" s="32"/>
    </row>
    <row r="77" spans="2:10" ht="12">
      <c r="B77" s="32"/>
      <c r="C77" s="32"/>
      <c r="D77" s="32"/>
      <c r="E77" s="32"/>
      <c r="F77" s="32"/>
      <c r="G77" s="32"/>
      <c r="H77" s="32"/>
      <c r="I77" s="32"/>
      <c r="J77" s="32"/>
    </row>
    <row r="78" spans="2:10" ht="12">
      <c r="B78" s="32"/>
      <c r="C78" s="32"/>
      <c r="D78" s="32"/>
      <c r="E78" s="32"/>
      <c r="F78" s="32"/>
      <c r="G78" s="32"/>
      <c r="H78" s="32"/>
      <c r="I78" s="32"/>
      <c r="J78" s="32"/>
    </row>
    <row r="79" spans="2:10" ht="12">
      <c r="B79" s="32"/>
      <c r="C79" s="32"/>
      <c r="D79" s="32"/>
      <c r="E79" s="32"/>
      <c r="F79" s="32"/>
      <c r="G79" s="32"/>
      <c r="H79" s="32"/>
      <c r="I79" s="32"/>
      <c r="J79" s="32"/>
    </row>
    <row r="80" spans="2:10" ht="12">
      <c r="B80" s="32"/>
      <c r="C80" s="32"/>
      <c r="D80" s="32"/>
      <c r="E80" s="32"/>
      <c r="F80" s="32"/>
      <c r="G80" s="32"/>
      <c r="H80" s="32"/>
      <c r="I80" s="32"/>
      <c r="J80" s="32"/>
    </row>
    <row r="81" spans="2:10" ht="12">
      <c r="B81" s="32"/>
      <c r="C81" s="32"/>
      <c r="D81" s="32"/>
      <c r="E81" s="32"/>
      <c r="F81" s="32"/>
      <c r="G81" s="32"/>
      <c r="H81" s="32"/>
      <c r="I81" s="32"/>
      <c r="J81" s="32"/>
    </row>
    <row r="82" spans="2:10" ht="12">
      <c r="B82" s="32"/>
      <c r="C82" s="32"/>
      <c r="D82" s="32"/>
      <c r="E82" s="32"/>
      <c r="F82" s="32"/>
      <c r="G82" s="32"/>
      <c r="H82" s="32"/>
      <c r="I82" s="32"/>
      <c r="J82" s="32"/>
    </row>
    <row r="83" spans="2:10" ht="12">
      <c r="B83" s="32"/>
      <c r="C83" s="32"/>
      <c r="D83" s="32"/>
      <c r="E83" s="32"/>
      <c r="F83" s="32"/>
      <c r="G83" s="32"/>
      <c r="H83" s="32"/>
      <c r="I83" s="32"/>
      <c r="J83" s="32"/>
    </row>
    <row r="84" spans="2:10" ht="12">
      <c r="B84" s="32"/>
      <c r="C84" s="32"/>
      <c r="D84" s="32"/>
      <c r="E84" s="32"/>
      <c r="F84" s="32"/>
      <c r="G84" s="32"/>
      <c r="H84" s="32"/>
      <c r="I84" s="32"/>
      <c r="J84" s="32"/>
    </row>
    <row r="85" spans="2:10" ht="12">
      <c r="B85" s="32"/>
      <c r="C85" s="32"/>
      <c r="D85" s="32"/>
      <c r="E85" s="32"/>
      <c r="F85" s="32"/>
      <c r="G85" s="32"/>
      <c r="H85" s="32"/>
      <c r="I85" s="32"/>
      <c r="J85" s="32"/>
    </row>
    <row r="86" spans="2:10" ht="12">
      <c r="B86" s="32"/>
      <c r="C86" s="32"/>
      <c r="D86" s="32"/>
      <c r="E86" s="32"/>
      <c r="F86" s="32"/>
      <c r="G86" s="32"/>
      <c r="H86" s="32"/>
      <c r="I86" s="32"/>
      <c r="J86" s="32"/>
    </row>
    <row r="87" spans="2:10" ht="12">
      <c r="B87" s="32"/>
      <c r="C87" s="32"/>
      <c r="D87" s="32"/>
      <c r="E87" s="32"/>
      <c r="F87" s="32"/>
      <c r="G87" s="32"/>
      <c r="H87" s="32"/>
      <c r="I87" s="32"/>
      <c r="J87" s="32"/>
    </row>
    <row r="88" spans="2:10" ht="12">
      <c r="B88" s="32"/>
      <c r="C88" s="32"/>
      <c r="D88" s="32"/>
      <c r="E88" s="32"/>
      <c r="F88" s="32"/>
      <c r="G88" s="32"/>
      <c r="H88" s="32"/>
      <c r="I88" s="32"/>
      <c r="J88" s="32"/>
    </row>
    <row r="89" spans="2:10" ht="12">
      <c r="B89" s="32"/>
      <c r="C89" s="32"/>
      <c r="D89" s="32"/>
      <c r="E89" s="32"/>
      <c r="F89" s="32"/>
      <c r="G89" s="32"/>
      <c r="H89" s="32"/>
      <c r="I89" s="32"/>
      <c r="J89" s="32"/>
    </row>
    <row r="90" spans="2:10" ht="12">
      <c r="B90" s="32"/>
      <c r="C90" s="32"/>
      <c r="D90" s="32"/>
      <c r="E90" s="32"/>
      <c r="F90" s="32"/>
      <c r="G90" s="32"/>
      <c r="H90" s="32"/>
      <c r="I90" s="32"/>
      <c r="J90" s="32"/>
    </row>
    <row r="91" spans="2:10" ht="12">
      <c r="B91" s="32"/>
      <c r="C91" s="32"/>
      <c r="D91" s="32"/>
      <c r="E91" s="32"/>
      <c r="F91" s="32"/>
      <c r="G91" s="32"/>
      <c r="H91" s="32"/>
      <c r="I91" s="32"/>
      <c r="J91" s="32"/>
    </row>
    <row r="92" spans="2:10" ht="12">
      <c r="B92" s="32"/>
      <c r="C92" s="32"/>
      <c r="D92" s="32"/>
      <c r="E92" s="32"/>
      <c r="F92" s="32"/>
      <c r="G92" s="32"/>
      <c r="H92" s="32"/>
      <c r="I92" s="32"/>
      <c r="J92" s="32"/>
    </row>
    <row r="93" spans="2:10" ht="12">
      <c r="B93" s="32"/>
      <c r="C93" s="32"/>
      <c r="D93" s="32"/>
      <c r="E93" s="32"/>
      <c r="F93" s="32"/>
      <c r="G93" s="32"/>
      <c r="H93" s="32"/>
      <c r="I93" s="32"/>
      <c r="J93" s="32"/>
    </row>
    <row r="94" spans="2:10" ht="12">
      <c r="B94" s="32"/>
      <c r="C94" s="32"/>
      <c r="D94" s="32"/>
      <c r="E94" s="32"/>
      <c r="F94" s="32"/>
      <c r="G94" s="32"/>
      <c r="H94" s="32"/>
      <c r="I94" s="32"/>
      <c r="J94" s="32"/>
    </row>
    <row r="95" spans="2:10" ht="12">
      <c r="B95" s="32"/>
      <c r="C95" s="32"/>
      <c r="D95" s="32"/>
      <c r="E95" s="32"/>
      <c r="F95" s="32"/>
      <c r="G95" s="32"/>
      <c r="H95" s="32"/>
      <c r="I95" s="32"/>
      <c r="J95" s="32"/>
    </row>
    <row r="96" spans="2:10" ht="12">
      <c r="B96" s="32"/>
      <c r="C96" s="32"/>
      <c r="D96" s="32"/>
      <c r="E96" s="32"/>
      <c r="F96" s="32"/>
      <c r="G96" s="32"/>
      <c r="H96" s="32"/>
      <c r="I96" s="32"/>
      <c r="J96" s="32"/>
    </row>
    <row r="97" spans="2:10" ht="12">
      <c r="B97" s="32"/>
      <c r="C97" s="32"/>
      <c r="D97" s="32"/>
      <c r="E97" s="32"/>
      <c r="F97" s="32"/>
      <c r="G97" s="32"/>
      <c r="H97" s="32"/>
      <c r="I97" s="32"/>
      <c r="J97" s="32"/>
    </row>
    <row r="98" spans="2:10" ht="12">
      <c r="B98" s="32"/>
      <c r="C98" s="32"/>
      <c r="D98" s="32"/>
      <c r="E98" s="32"/>
      <c r="F98" s="32"/>
      <c r="G98" s="32"/>
      <c r="H98" s="32"/>
      <c r="I98" s="32"/>
      <c r="J98" s="32"/>
    </row>
    <row r="99" spans="2:10" ht="12">
      <c r="B99" s="32"/>
      <c r="C99" s="32"/>
      <c r="D99" s="32"/>
      <c r="E99" s="32"/>
      <c r="F99" s="32"/>
      <c r="G99" s="32"/>
      <c r="H99" s="32"/>
      <c r="I99" s="32"/>
      <c r="J99" s="32"/>
    </row>
    <row r="100" spans="2:10" ht="12"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2:10" ht="12"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2:10" ht="12"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2:10" ht="12"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2:10" ht="12"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2:10" ht="12"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2:10" ht="12"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2:10" ht="12"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2:10" ht="12"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2:10" ht="12"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2:10" ht="12"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2:10" ht="12"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2:10" ht="12"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2:10" ht="12"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2:10" ht="12"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2:10" ht="12"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2:10" ht="12"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2:10" ht="12"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2:10" ht="12"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2:10" ht="12"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2:10" ht="12"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2:10" ht="12"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2:10" ht="12"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2:10" ht="12"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2:10" ht="12"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2:10" ht="12"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2:10" ht="12"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2:10" ht="12"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2:10" ht="12"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2:10" ht="12"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2:10" ht="12"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2:10" ht="12"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2:10" ht="12"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2:10" ht="12"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2:10" ht="12"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2:10" ht="12"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2:10" ht="12"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2:10" ht="12"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2:10" ht="12"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2:10" ht="12"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2:10" ht="12"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2:10" ht="12"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2:10" ht="12"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2:10" ht="12"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2:10" ht="12"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2:10" ht="12"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2:10" ht="12"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2:10" ht="12"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2:10" ht="12"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2:10" ht="12"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2:10" ht="12"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2:10" ht="12"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2:10" ht="12"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2:10" ht="12"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2:10" ht="12"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2:10" ht="12"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2:10" ht="12"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2:10" ht="12"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2:10" ht="12"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2:10" ht="12"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2:10" ht="12"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2:10" ht="12"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2:10" ht="12"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2:10" ht="12"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2:10" ht="12"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2:10" ht="12"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2:10" ht="12"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2:10" ht="12"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2:10" ht="12"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2:10" ht="12"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2:10" ht="12"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2:10" ht="12"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2:10" ht="12"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2:10" ht="12"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2:10" ht="12"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2:10" ht="12"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2:10" ht="12"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2:10" ht="12"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2:10" ht="12"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2:10" ht="12"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2:10" ht="12"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2:10" ht="12"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2:10" ht="12"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2:10" ht="12"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2:10" ht="12"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2:10" ht="12"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2:10" ht="12"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2:10" ht="12"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2:10" ht="12"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2:10" ht="12"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2:10" ht="12"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2:10" ht="12"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2:10" ht="12"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2:10" ht="12"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2:10" ht="12"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2:10" ht="12"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2:10" ht="12"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2:10" ht="12"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2:10" ht="12"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2:10" ht="12"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2:10" ht="12"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2:10" ht="12"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2:10" ht="12"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2:10" ht="12"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2:10" ht="12"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2:10" ht="12"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2:10" ht="12"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2:10" ht="12"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2:10" ht="12"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2:10" ht="12"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2:10" ht="12"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2:10" ht="12"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2:10" ht="12"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2:10" ht="12"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2:10" ht="12"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2:10" ht="12"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2:10" ht="12"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2:10" ht="12"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2:10" ht="12"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2:10" ht="12"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2:10" ht="12"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2:10" ht="12"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2:10" ht="12"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2:10" ht="12"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2:10" ht="12"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2:10" ht="12"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2:10" ht="12"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2:10" ht="12"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2:10" ht="12"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2:10" ht="12"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2:10" ht="12"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2:10" ht="12"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2:10" ht="12"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2:10" ht="12"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2:10" ht="12"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2:10" ht="12"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2:10" ht="12"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2:10" ht="12"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2:10" ht="12"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2:10" ht="12"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2:10" ht="12"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2:10" ht="12"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2:10" ht="12"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2:10" ht="12"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2:10" ht="12"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2:10" ht="12"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2:10" ht="12"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2:10" ht="12"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2:10" ht="12"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2:10" ht="12"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2:10" ht="12"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2:10" ht="12"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2:10" ht="12"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2:10" ht="12"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2:10" ht="12"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2:10" ht="12"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2:10" ht="12"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2:10" ht="12"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2:10" ht="12"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2:10" ht="12"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2:10" ht="12"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2:10" ht="12"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2:10" ht="12"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2:10" ht="12"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2:10" ht="12"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2:10" ht="12"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2:10" ht="12"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2:10" ht="12"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2:10" ht="12"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2:10" ht="12"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2:10" ht="12"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2:10" ht="12"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2:10" ht="12"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2:10" ht="12"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2:10" ht="12"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2:10" ht="12"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2:10" ht="12"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2:10" ht="12"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2:10" ht="12"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2:10" ht="12"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2:10" ht="12"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2:10" ht="12"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2:10" ht="12"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2:10" ht="12"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2:10" ht="12"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2:10" ht="12"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2:10" ht="12"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2:10" ht="12"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2:10" ht="12"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2:10" ht="12"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2:10" ht="12"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2:10" ht="12"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2:10" ht="12"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2:10" ht="12"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2:10" ht="12"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2:10" ht="12"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2:10" ht="12"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2:10" ht="12"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2:10" ht="12"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2:10" ht="12"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2:10" ht="12"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2:10" ht="12"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2:10" ht="12"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2:10" ht="12"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2:10" ht="12"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2:10" ht="12"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2:10" ht="12"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2:10" ht="12"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2:10" ht="12"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2:10" ht="12"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2:10" ht="12"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2:10" ht="12"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2:10" ht="12"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2:10" ht="12"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2:10" ht="12"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2:10" ht="12"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2:10" ht="12"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2:10" ht="12"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2:10" ht="12"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2:10" ht="12"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2:10" ht="12"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2:10" ht="12"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2:10" ht="12"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2:10" ht="12"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2:10" ht="12"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2:10" ht="12"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2:10" ht="12"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2:10" ht="12"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2:10" ht="12"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2:10" ht="12"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2:10" ht="12"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2:10" ht="12"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2:10" ht="12"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2:10" ht="12"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2:10" ht="12"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2:10" ht="12"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2:10" ht="12"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2:10" ht="12"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2:10" ht="12"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2:10" ht="12"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2:10" ht="12"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2:10" ht="12"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2:10" ht="12"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2:10" ht="12"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2:10" ht="12"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2:10" ht="12"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2:10" ht="12"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2:10" ht="12"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2:10" ht="12"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2:10" ht="12"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2:10" ht="12"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2:10" ht="12"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2:10" ht="12"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2:10" ht="12"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2:10" ht="12"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2:10" ht="12"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2:10" ht="12"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2:10" ht="12"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2:10" ht="12"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2:10" ht="12"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2:10" ht="12"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2:10" ht="12"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2:10" ht="12"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2:10" ht="12"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2:10" ht="12"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2:10" ht="12"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2:10" ht="12"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2:10" ht="12"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2:10" ht="12"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2:10" ht="12"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2:10" ht="12"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2:10" ht="12"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2:10" ht="12"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2:10" ht="12"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2:10" ht="12"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2:10" ht="12"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2:10" ht="12"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2:10" ht="12"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2:10" ht="12"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2:10" ht="12"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2:10" ht="12"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2:10" ht="12"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2:10" ht="12"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2:10" ht="12"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2:10" ht="12"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2:10" ht="12"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2:10" ht="12"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2:10" ht="12"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2:10" ht="12"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2:10" ht="12"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2:10" ht="12"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2:10" ht="12"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2:10" ht="12"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2:10" ht="12"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2:10" ht="12"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2:10" ht="12"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2:10" ht="12"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2:10" ht="12"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2:10" ht="12"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2:10" ht="12"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2:10" ht="12"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2:10" ht="12"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2:10" ht="12"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2:10" ht="12"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2:10" ht="12"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2:10" ht="12"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2:10" ht="12"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2:10" ht="12"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2:10" ht="12"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2:10" ht="12"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2:10" ht="12"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2:10" ht="12"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2:10" ht="12"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2:10" ht="12"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2:10" ht="12"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2:10" ht="12"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2:10" ht="12"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2:10" ht="12"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2:10" ht="12"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2:10" ht="12"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2:10" ht="12"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2:10" ht="12"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2:10" ht="12"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2:10" ht="12"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2:10" ht="12"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2:10" ht="12"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2:10" ht="12"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2:10" ht="12"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2:10" ht="12"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2:10" ht="12"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2:10" ht="12"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2:10" ht="12"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2:10" ht="12"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2:10" ht="12"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2:10" ht="12"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2:10" ht="12"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2:10" ht="12"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2:10" ht="12"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2:10" ht="12"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2:10" ht="12"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2:10" ht="12"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2:10" ht="12"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2:10" ht="12"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2:10" ht="12"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2:10" ht="12"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2:10" ht="12"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2:10" ht="12"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2:10" ht="12"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2:10" ht="12"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2:10" ht="12"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2:10" ht="12"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2:10" ht="12"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2:10" ht="12"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2:10" ht="12"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2:10" ht="12"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2:10" ht="12"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2:10" ht="12"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2:10" ht="12"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2:10" ht="12"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2:10" ht="12"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2:10" ht="12"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2:10" ht="12"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2:10" ht="12"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2:10" ht="12"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2:10" ht="12"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2:10" ht="12"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2:10" ht="12"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2:10" ht="12"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2:10" ht="12"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2:10" ht="12"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2:10" ht="12"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2:10" ht="12"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2:10" ht="12"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2:10" ht="12"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2:10" ht="12"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2:10" ht="12"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2:10" ht="12"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2:10" ht="12"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2:10" ht="12"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2:10" ht="12"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2:10" ht="12"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2:10" ht="12"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2:10" ht="12"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2:10" ht="12"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2:10" ht="12"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2:10" ht="12"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2:10" ht="12"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2:10" ht="12"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2:10" ht="12"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2:10" ht="12"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2:10" ht="12"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2:10" ht="12"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2:10" ht="12"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2:10" ht="12"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2:10" ht="12"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2:10" ht="12"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2:10" ht="12"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2:10" ht="12"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2:10" ht="12"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2:10" ht="12"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2:10" ht="12"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2:10" ht="12"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2:10" ht="12"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2:10" ht="12"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2:10" ht="12"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2:10" ht="12"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2:10" ht="12"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2:10" ht="12"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2:10" ht="12"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2:10" ht="12"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2:10" ht="12"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2:10" ht="12"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2:10" ht="12"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2:10" ht="12"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2:10" ht="12"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2:10" ht="12"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2:10" ht="12"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2:10" ht="12"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2:10" ht="12"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2:10" ht="12"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2:10" ht="12"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2:10" ht="12"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2:10" ht="12"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2:10" ht="12"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2:10" ht="12"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2:10" ht="12"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2:10" ht="12"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2:10" ht="12"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2:10" ht="12"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2:10" ht="12"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2:10" ht="12"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2:10" ht="12"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2:10" ht="12"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2:10" ht="12"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2:10" ht="12"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2:10" ht="12"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2:10" ht="12"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2:10" ht="12"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2:10" ht="12"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2:10" ht="12"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2:10" ht="12"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2:10" ht="12"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2:10" ht="12"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2:10" ht="12"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2:10" ht="12"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2:10" ht="12"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2:10" ht="12"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2:10" ht="12"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2:10" ht="12"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2:10" ht="12"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2:10" ht="12"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2:10" ht="12"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2:10" ht="12"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2:10" ht="12"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2:10" ht="12"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2:10" ht="12"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2:10" ht="12"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2:10" ht="12"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2:10" ht="12"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2:10" ht="12"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2:10" ht="12"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2:10" ht="12"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2:10" ht="12"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2:10" ht="12"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2:10" ht="12"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2:10" ht="12"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2:10" ht="12"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2:10" ht="12"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2:10" ht="12"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2:10" ht="12"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2:10" ht="12"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2:10" ht="12"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2:10" ht="12"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2:10" ht="12"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2:10" ht="12"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2:10" ht="12"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2:10" ht="12"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2:10" ht="12"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2:10" ht="12"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2:10" ht="12"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2:10" ht="12"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2:10" ht="12"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2:10" ht="12"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2:10" ht="12"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2:10" ht="12"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2:10" ht="12"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2:10" ht="12"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2:10" ht="12"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2:10" ht="12"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2:10" ht="12"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2:10" ht="12"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2:10" ht="12"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2:10" ht="12"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2:10" ht="12"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2:10" ht="12"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2:10" ht="12"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2:10" ht="12"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2:10" ht="12"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2:10" ht="12"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2:10" ht="12"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2:10" ht="12"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2:10" ht="12"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2:10" ht="12"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2:10" ht="12"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2:10" ht="12"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2:10" ht="12"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2:10" ht="12"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2:10" ht="12"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2:10" ht="12"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2:10" ht="12"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2:10" ht="12"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2:10" ht="12"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2:10" ht="12"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2:10" ht="12"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2:10" ht="12"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2:10" ht="12"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2:10" ht="12"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2:10" ht="12"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2:10" ht="12"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2:10" ht="12"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2:10" ht="12"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2:10" ht="12"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2:10" ht="12"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2:10" ht="12"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2:10" ht="12"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2:10" ht="12"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2:10" ht="12"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2:10" ht="12"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2:10" ht="12"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2:10" ht="12"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2:10" ht="12"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2:10" ht="12"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2:10" ht="12"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2:10" ht="12"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2:10" ht="12"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2:10" ht="12"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2:10" ht="12"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2:10" ht="12"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2:10" ht="12"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2:10" ht="12"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2:10" ht="12"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2:10" ht="12"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2:10" ht="12"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2:10" ht="12"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2:10" ht="12"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2:10" ht="12"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2:10" ht="12"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2:10" ht="12"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2:10" ht="12"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2:10" ht="12"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2:10" ht="12"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2:10" ht="12"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2:10" ht="12"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2:10" ht="12"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2:10" ht="12"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2:10" ht="12"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2:10" ht="12"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2:10" ht="12"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2:10" ht="12"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2:10" ht="12"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2:10" ht="12"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2:10" ht="12"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2:10" ht="12"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2:10" ht="12"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2:10" ht="12"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2:10" ht="12"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2:10" ht="12"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2:10" ht="12"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2:10" ht="12"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2:10" ht="12"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2:10" ht="12"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2:10" ht="12"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2:10" ht="12"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2:10" ht="12"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2:10" ht="12"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2:10" ht="12"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2:10" ht="12"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2:10" ht="12"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2:10" ht="12"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2:10" ht="12"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2:10" ht="12"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2:10" ht="12"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2:10" ht="12"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2:10" ht="12"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2:10" ht="12"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2:10" ht="12"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2:10" ht="12"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2:10" ht="12"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2:10" ht="12"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2:10" ht="12"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2:10" ht="12"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2:10" ht="12"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2:10" ht="12"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2:10" ht="12"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2:10" ht="12"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2:10" ht="12"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2:10" ht="12"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2:10" ht="12"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2:10" ht="12"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2:10" ht="12"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2:10" ht="12"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2:10" ht="12"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2:10" ht="12"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2:10" ht="12"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2:10" ht="12"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2:10" ht="12"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2:10" ht="12"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2:10" ht="12"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2:10" ht="12"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2:10" ht="12"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2:10" ht="12"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2:10" ht="12"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2:10" ht="12"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2:10" ht="12"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2:10" ht="12"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2:10" ht="12"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2:10" ht="12"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2:10" ht="12"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2:10" ht="12"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2:10" ht="12"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2:10" ht="12">
      <c r="B720" s="32"/>
      <c r="C720" s="32"/>
      <c r="D720" s="32"/>
      <c r="E720" s="32"/>
      <c r="F720" s="32"/>
      <c r="G720" s="32"/>
      <c r="H720" s="32"/>
      <c r="I720" s="32"/>
      <c r="J720" s="32"/>
    </row>
    <row r="721" spans="2:10" ht="12">
      <c r="B721" s="32"/>
      <c r="C721" s="32"/>
      <c r="D721" s="32"/>
      <c r="E721" s="32"/>
      <c r="F721" s="32"/>
      <c r="G721" s="32"/>
      <c r="H721" s="32"/>
      <c r="I721" s="32"/>
      <c r="J721" s="32"/>
    </row>
    <row r="722" spans="2:10" ht="12">
      <c r="B722" s="32"/>
      <c r="C722" s="32"/>
      <c r="D722" s="32"/>
      <c r="E722" s="32"/>
      <c r="F722" s="32"/>
      <c r="G722" s="32"/>
      <c r="H722" s="32"/>
      <c r="I722" s="32"/>
      <c r="J722" s="32"/>
    </row>
    <row r="723" spans="2:10" ht="12">
      <c r="B723" s="32"/>
      <c r="C723" s="32"/>
      <c r="D723" s="32"/>
      <c r="E723" s="32"/>
      <c r="F723" s="32"/>
      <c r="G723" s="32"/>
      <c r="H723" s="32"/>
      <c r="I723" s="32"/>
      <c r="J723" s="32"/>
    </row>
    <row r="724" spans="2:10" ht="12">
      <c r="B724" s="32"/>
      <c r="C724" s="32"/>
      <c r="D724" s="32"/>
      <c r="E724" s="32"/>
      <c r="F724" s="32"/>
      <c r="G724" s="32"/>
      <c r="H724" s="32"/>
      <c r="I724" s="32"/>
      <c r="J724" s="32"/>
    </row>
    <row r="725" spans="2:10" ht="12">
      <c r="B725" s="32"/>
      <c r="C725" s="32"/>
      <c r="D725" s="32"/>
      <c r="E725" s="32"/>
      <c r="F725" s="32"/>
      <c r="G725" s="32"/>
      <c r="H725" s="32"/>
      <c r="I725" s="32"/>
      <c r="J725" s="32"/>
    </row>
    <row r="726" spans="2:10" ht="12">
      <c r="B726" s="32"/>
      <c r="C726" s="32"/>
      <c r="D726" s="32"/>
      <c r="E726" s="32"/>
      <c r="F726" s="32"/>
      <c r="G726" s="32"/>
      <c r="H726" s="32"/>
      <c r="I726" s="32"/>
      <c r="J726" s="32"/>
    </row>
    <row r="727" spans="2:10" ht="12">
      <c r="B727" s="32"/>
      <c r="C727" s="32"/>
      <c r="D727" s="32"/>
      <c r="E727" s="32"/>
      <c r="F727" s="32"/>
      <c r="G727" s="32"/>
      <c r="H727" s="32"/>
      <c r="I727" s="32"/>
      <c r="J727" s="32"/>
    </row>
    <row r="728" spans="2:10" ht="12">
      <c r="B728" s="32"/>
      <c r="C728" s="32"/>
      <c r="D728" s="32"/>
      <c r="E728" s="32"/>
      <c r="F728" s="32"/>
      <c r="G728" s="32"/>
      <c r="H728" s="32"/>
      <c r="I728" s="32"/>
      <c r="J728" s="32"/>
    </row>
    <row r="729" spans="2:10" ht="12">
      <c r="B729" s="32"/>
      <c r="C729" s="32"/>
      <c r="D729" s="32"/>
      <c r="E729" s="32"/>
      <c r="F729" s="32"/>
      <c r="G729" s="32"/>
      <c r="H729" s="32"/>
      <c r="I729" s="32"/>
      <c r="J729" s="32"/>
    </row>
    <row r="730" spans="2:10" ht="12">
      <c r="B730" s="32"/>
      <c r="C730" s="32"/>
      <c r="D730" s="32"/>
      <c r="E730" s="32"/>
      <c r="F730" s="32"/>
      <c r="G730" s="32"/>
      <c r="H730" s="32"/>
      <c r="I730" s="32"/>
      <c r="J730" s="32"/>
    </row>
    <row r="731" spans="2:10" ht="12">
      <c r="B731" s="32"/>
      <c r="C731" s="32"/>
      <c r="D731" s="32"/>
      <c r="E731" s="32"/>
      <c r="F731" s="32"/>
      <c r="G731" s="32"/>
      <c r="H731" s="32"/>
      <c r="I731" s="32"/>
      <c r="J731" s="32"/>
    </row>
    <row r="732" spans="2:10" ht="12">
      <c r="B732" s="32"/>
      <c r="C732" s="32"/>
      <c r="D732" s="32"/>
      <c r="E732" s="32"/>
      <c r="F732" s="32"/>
      <c r="G732" s="32"/>
      <c r="H732" s="32"/>
      <c r="I732" s="32"/>
      <c r="J732" s="32"/>
    </row>
    <row r="733" spans="2:10" ht="12">
      <c r="B733" s="32"/>
      <c r="C733" s="32"/>
      <c r="D733" s="32"/>
      <c r="E733" s="32"/>
      <c r="F733" s="32"/>
      <c r="G733" s="32"/>
      <c r="H733" s="32"/>
      <c r="I733" s="32"/>
      <c r="J733" s="32"/>
    </row>
    <row r="734" spans="2:10" ht="12">
      <c r="B734" s="32"/>
      <c r="C734" s="32"/>
      <c r="D734" s="32"/>
      <c r="E734" s="32"/>
      <c r="F734" s="32"/>
      <c r="G734" s="32"/>
      <c r="H734" s="32"/>
      <c r="I734" s="32"/>
      <c r="J734" s="32"/>
    </row>
    <row r="735" spans="2:10" ht="12">
      <c r="B735" s="32"/>
      <c r="C735" s="32"/>
      <c r="D735" s="32"/>
      <c r="E735" s="32"/>
      <c r="F735" s="32"/>
      <c r="G735" s="32"/>
      <c r="H735" s="32"/>
      <c r="I735" s="32"/>
      <c r="J735" s="32"/>
    </row>
    <row r="736" spans="2:10" ht="12">
      <c r="B736" s="32"/>
      <c r="C736" s="32"/>
      <c r="D736" s="32"/>
      <c r="E736" s="32"/>
      <c r="F736" s="32"/>
      <c r="G736" s="32"/>
      <c r="H736" s="32"/>
      <c r="I736" s="32"/>
      <c r="J736" s="32"/>
    </row>
    <row r="737" spans="2:10" ht="12">
      <c r="B737" s="32"/>
      <c r="C737" s="32"/>
      <c r="D737" s="32"/>
      <c r="E737" s="32"/>
      <c r="F737" s="32"/>
      <c r="G737" s="32"/>
      <c r="H737" s="32"/>
      <c r="I737" s="32"/>
      <c r="J737" s="32"/>
    </row>
    <row r="738" spans="2:10" ht="12">
      <c r="B738" s="32"/>
      <c r="C738" s="32"/>
      <c r="D738" s="32"/>
      <c r="E738" s="32"/>
      <c r="F738" s="32"/>
      <c r="G738" s="32"/>
      <c r="H738" s="32"/>
      <c r="I738" s="32"/>
      <c r="J738" s="32"/>
    </row>
    <row r="739" spans="2:10" ht="12">
      <c r="B739" s="32"/>
      <c r="C739" s="32"/>
      <c r="D739" s="32"/>
      <c r="E739" s="32"/>
      <c r="F739" s="32"/>
      <c r="G739" s="32"/>
      <c r="H739" s="32"/>
      <c r="I739" s="32"/>
      <c r="J739" s="32"/>
    </row>
    <row r="740" spans="2:10" ht="12">
      <c r="B740" s="32"/>
      <c r="C740" s="32"/>
      <c r="D740" s="32"/>
      <c r="E740" s="32"/>
      <c r="F740" s="32"/>
      <c r="G740" s="32"/>
      <c r="H740" s="32"/>
      <c r="I740" s="32"/>
      <c r="J740" s="32"/>
    </row>
    <row r="741" spans="2:10" ht="12">
      <c r="B741" s="32"/>
      <c r="C741" s="32"/>
      <c r="D741" s="32"/>
      <c r="E741" s="32"/>
      <c r="F741" s="32"/>
      <c r="G741" s="32"/>
      <c r="H741" s="32"/>
      <c r="I741" s="32"/>
      <c r="J741" s="32"/>
    </row>
    <row r="742" spans="2:10" ht="12">
      <c r="B742" s="32"/>
      <c r="C742" s="32"/>
      <c r="D742" s="32"/>
      <c r="E742" s="32"/>
      <c r="F742" s="32"/>
      <c r="G742" s="32"/>
      <c r="H742" s="32"/>
      <c r="I742" s="32"/>
      <c r="J742" s="32"/>
    </row>
    <row r="743" spans="2:10" ht="12">
      <c r="B743" s="32"/>
      <c r="C743" s="32"/>
      <c r="D743" s="32"/>
      <c r="E743" s="32"/>
      <c r="F743" s="32"/>
      <c r="G743" s="32"/>
      <c r="H743" s="32"/>
      <c r="I743" s="32"/>
      <c r="J743" s="32"/>
    </row>
    <row r="744" spans="2:10" ht="12">
      <c r="B744" s="32"/>
      <c r="C744" s="32"/>
      <c r="D744" s="32"/>
      <c r="E744" s="32"/>
      <c r="F744" s="32"/>
      <c r="G744" s="32"/>
      <c r="H744" s="32"/>
      <c r="I744" s="32"/>
      <c r="J744" s="32"/>
    </row>
    <row r="745" spans="2:10" ht="12">
      <c r="B745" s="32"/>
      <c r="C745" s="32"/>
      <c r="D745" s="32"/>
      <c r="E745" s="32"/>
      <c r="F745" s="32"/>
      <c r="G745" s="32"/>
      <c r="H745" s="32"/>
      <c r="I745" s="32"/>
      <c r="J745" s="32"/>
    </row>
    <row r="746" spans="2:10" ht="12">
      <c r="B746" s="32"/>
      <c r="C746" s="32"/>
      <c r="D746" s="32"/>
      <c r="E746" s="32"/>
      <c r="F746" s="32"/>
      <c r="G746" s="32"/>
      <c r="H746" s="32"/>
      <c r="I746" s="32"/>
      <c r="J746" s="32"/>
    </row>
    <row r="747" spans="2:10" ht="12">
      <c r="B747" s="32"/>
      <c r="C747" s="32"/>
      <c r="D747" s="32"/>
      <c r="E747" s="32"/>
      <c r="F747" s="32"/>
      <c r="G747" s="32"/>
      <c r="H747" s="32"/>
      <c r="I747" s="32"/>
      <c r="J747" s="32"/>
    </row>
    <row r="748" spans="2:10" ht="12">
      <c r="B748" s="32"/>
      <c r="C748" s="32"/>
      <c r="D748" s="32"/>
      <c r="E748" s="32"/>
      <c r="F748" s="32"/>
      <c r="G748" s="32"/>
      <c r="H748" s="32"/>
      <c r="I748" s="32"/>
      <c r="J748" s="32"/>
    </row>
    <row r="749" spans="2:10" ht="12">
      <c r="B749" s="32"/>
      <c r="C749" s="32"/>
      <c r="D749" s="32"/>
      <c r="E749" s="32"/>
      <c r="F749" s="32"/>
      <c r="G749" s="32"/>
      <c r="H749" s="32"/>
      <c r="I749" s="32"/>
      <c r="J749" s="32"/>
    </row>
    <row r="750" spans="2:10" ht="12">
      <c r="B750" s="32"/>
      <c r="C750" s="32"/>
      <c r="D750" s="32"/>
      <c r="E750" s="32"/>
      <c r="F750" s="32"/>
      <c r="G750" s="32"/>
      <c r="H750" s="32"/>
      <c r="I750" s="32"/>
      <c r="J750" s="32"/>
    </row>
    <row r="751" spans="2:10" ht="12">
      <c r="B751" s="32"/>
      <c r="C751" s="32"/>
      <c r="D751" s="32"/>
      <c r="E751" s="32"/>
      <c r="F751" s="32"/>
      <c r="G751" s="32"/>
      <c r="H751" s="32"/>
      <c r="I751" s="32"/>
      <c r="J751" s="32"/>
    </row>
    <row r="752" spans="2:10" ht="12">
      <c r="B752" s="32"/>
      <c r="C752" s="32"/>
      <c r="D752" s="32"/>
      <c r="E752" s="32"/>
      <c r="F752" s="32"/>
      <c r="G752" s="32"/>
      <c r="H752" s="32"/>
      <c r="I752" s="32"/>
      <c r="J752" s="32"/>
    </row>
    <row r="753" spans="2:10" ht="12">
      <c r="B753" s="32"/>
      <c r="C753" s="32"/>
      <c r="D753" s="32"/>
      <c r="E753" s="32"/>
      <c r="F753" s="32"/>
      <c r="G753" s="32"/>
      <c r="H753" s="32"/>
      <c r="I753" s="32"/>
      <c r="J753" s="32"/>
    </row>
    <row r="754" spans="2:10" ht="12">
      <c r="B754" s="32"/>
      <c r="C754" s="32"/>
      <c r="D754" s="32"/>
      <c r="E754" s="32"/>
      <c r="F754" s="32"/>
      <c r="G754" s="32"/>
      <c r="H754" s="32"/>
      <c r="I754" s="32"/>
      <c r="J754" s="32"/>
    </row>
    <row r="755" spans="2:10" ht="12">
      <c r="B755" s="32"/>
      <c r="C755" s="32"/>
      <c r="D755" s="32"/>
      <c r="E755" s="32"/>
      <c r="F755" s="32"/>
      <c r="G755" s="32"/>
      <c r="H755" s="32"/>
      <c r="I755" s="32"/>
      <c r="J755" s="32"/>
    </row>
    <row r="756" spans="2:10" ht="12">
      <c r="B756" s="32"/>
      <c r="C756" s="32"/>
      <c r="D756" s="32"/>
      <c r="E756" s="32"/>
      <c r="F756" s="32"/>
      <c r="G756" s="32"/>
      <c r="H756" s="32"/>
      <c r="I756" s="32"/>
      <c r="J756" s="32"/>
    </row>
    <row r="757" spans="2:10" ht="12">
      <c r="B757" s="32"/>
      <c r="C757" s="32"/>
      <c r="D757" s="32"/>
      <c r="E757" s="32"/>
      <c r="F757" s="32"/>
      <c r="G757" s="32"/>
      <c r="H757" s="32"/>
      <c r="I757" s="32"/>
      <c r="J757" s="32"/>
    </row>
    <row r="758" spans="2:10" ht="12">
      <c r="B758" s="32"/>
      <c r="C758" s="32"/>
      <c r="D758" s="32"/>
      <c r="E758" s="32"/>
      <c r="F758" s="32"/>
      <c r="G758" s="32"/>
      <c r="H758" s="32"/>
      <c r="I758" s="32"/>
      <c r="J758" s="32"/>
    </row>
    <row r="759" spans="2:10" ht="12">
      <c r="B759" s="32"/>
      <c r="C759" s="32"/>
      <c r="D759" s="32"/>
      <c r="E759" s="32"/>
      <c r="F759" s="32"/>
      <c r="G759" s="32"/>
      <c r="H759" s="32"/>
      <c r="I759" s="32"/>
      <c r="J759" s="32"/>
    </row>
    <row r="760" spans="2:10" ht="12">
      <c r="B760" s="32"/>
      <c r="C760" s="32"/>
      <c r="D760" s="32"/>
      <c r="E760" s="32"/>
      <c r="F760" s="32"/>
      <c r="G760" s="32"/>
      <c r="H760" s="32"/>
      <c r="I760" s="32"/>
      <c r="J760" s="32"/>
    </row>
    <row r="761" spans="2:10" ht="12">
      <c r="B761" s="32"/>
      <c r="C761" s="32"/>
      <c r="D761" s="32"/>
      <c r="E761" s="32"/>
      <c r="F761" s="32"/>
      <c r="G761" s="32"/>
      <c r="H761" s="32"/>
      <c r="I761" s="32"/>
      <c r="J761" s="32"/>
    </row>
    <row r="762" spans="2:10" ht="12">
      <c r="B762" s="32"/>
      <c r="C762" s="32"/>
      <c r="D762" s="32"/>
      <c r="E762" s="32"/>
      <c r="F762" s="32"/>
      <c r="G762" s="32"/>
      <c r="H762" s="32"/>
      <c r="I762" s="32"/>
      <c r="J762" s="32"/>
    </row>
    <row r="763" spans="2:10" ht="12">
      <c r="B763" s="32"/>
      <c r="C763" s="32"/>
      <c r="D763" s="32"/>
      <c r="E763" s="32"/>
      <c r="F763" s="32"/>
      <c r="G763" s="32"/>
      <c r="H763" s="32"/>
      <c r="I763" s="32"/>
      <c r="J763" s="32"/>
    </row>
    <row r="764" spans="2:10" ht="12">
      <c r="B764" s="32"/>
      <c r="C764" s="32"/>
      <c r="D764" s="32"/>
      <c r="E764" s="32"/>
      <c r="F764" s="32"/>
      <c r="G764" s="32"/>
      <c r="H764" s="32"/>
      <c r="I764" s="32"/>
      <c r="J764" s="32"/>
    </row>
    <row r="765" spans="2:10" ht="12">
      <c r="B765" s="32"/>
      <c r="C765" s="32"/>
      <c r="D765" s="32"/>
      <c r="E765" s="32"/>
      <c r="F765" s="32"/>
      <c r="G765" s="32"/>
      <c r="H765" s="32"/>
      <c r="I765" s="32"/>
      <c r="J765" s="32"/>
    </row>
    <row r="766" spans="2:10" ht="12">
      <c r="B766" s="32"/>
      <c r="C766" s="32"/>
      <c r="D766" s="32"/>
      <c r="E766" s="32"/>
      <c r="F766" s="32"/>
      <c r="G766" s="32"/>
      <c r="H766" s="32"/>
      <c r="I766" s="32"/>
      <c r="J766" s="32"/>
    </row>
    <row r="767" spans="2:10" ht="12">
      <c r="B767" s="32"/>
      <c r="C767" s="32"/>
      <c r="D767" s="32"/>
      <c r="E767" s="32"/>
      <c r="F767" s="32"/>
      <c r="G767" s="32"/>
      <c r="H767" s="32"/>
      <c r="I767" s="32"/>
      <c r="J767" s="32"/>
    </row>
    <row r="768" spans="2:10" ht="12">
      <c r="B768" s="32"/>
      <c r="C768" s="32"/>
      <c r="D768" s="32"/>
      <c r="E768" s="32"/>
      <c r="F768" s="32"/>
      <c r="G768" s="32"/>
      <c r="H768" s="32"/>
      <c r="I768" s="32"/>
      <c r="J768" s="32"/>
    </row>
    <row r="769" spans="2:10" ht="12">
      <c r="B769" s="32"/>
      <c r="C769" s="32"/>
      <c r="D769" s="32"/>
      <c r="E769" s="32"/>
      <c r="F769" s="32"/>
      <c r="G769" s="32"/>
      <c r="H769" s="32"/>
      <c r="I769" s="32"/>
      <c r="J769" s="32"/>
    </row>
    <row r="770" spans="2:10" ht="12">
      <c r="B770" s="32"/>
      <c r="C770" s="32"/>
      <c r="D770" s="32"/>
      <c r="E770" s="32"/>
      <c r="F770" s="32"/>
      <c r="G770" s="32"/>
      <c r="H770" s="32"/>
      <c r="I770" s="32"/>
      <c r="J770" s="32"/>
    </row>
    <row r="771" spans="2:10" ht="12">
      <c r="B771" s="32"/>
      <c r="C771" s="32"/>
      <c r="D771" s="32"/>
      <c r="E771" s="32"/>
      <c r="F771" s="32"/>
      <c r="G771" s="32"/>
      <c r="H771" s="32"/>
      <c r="I771" s="32"/>
      <c r="J771" s="32"/>
    </row>
    <row r="772" spans="2:10" ht="12">
      <c r="B772" s="32"/>
      <c r="C772" s="32"/>
      <c r="D772" s="32"/>
      <c r="E772" s="32"/>
      <c r="F772" s="32"/>
      <c r="G772" s="32"/>
      <c r="H772" s="32"/>
      <c r="I772" s="32"/>
      <c r="J772" s="32"/>
    </row>
    <row r="773" spans="2:10" ht="12">
      <c r="B773" s="32"/>
      <c r="C773" s="32"/>
      <c r="D773" s="32"/>
      <c r="E773" s="32"/>
      <c r="F773" s="32"/>
      <c r="G773" s="32"/>
      <c r="H773" s="32"/>
      <c r="I773" s="32"/>
      <c r="J773" s="32"/>
    </row>
    <row r="774" spans="2:10" ht="12">
      <c r="B774" s="32"/>
      <c r="C774" s="32"/>
      <c r="D774" s="32"/>
      <c r="E774" s="32"/>
      <c r="F774" s="32"/>
      <c r="G774" s="32"/>
      <c r="H774" s="32"/>
      <c r="I774" s="32"/>
      <c r="J774" s="32"/>
    </row>
    <row r="775" spans="2:10" ht="12">
      <c r="B775" s="32"/>
      <c r="C775" s="32"/>
      <c r="D775" s="32"/>
      <c r="E775" s="32"/>
      <c r="F775" s="32"/>
      <c r="G775" s="32"/>
      <c r="H775" s="32"/>
      <c r="I775" s="32"/>
      <c r="J775" s="32"/>
    </row>
    <row r="776" spans="2:10" ht="12">
      <c r="B776" s="32"/>
      <c r="C776" s="32"/>
      <c r="D776" s="32"/>
      <c r="E776" s="32"/>
      <c r="F776" s="32"/>
      <c r="G776" s="32"/>
      <c r="H776" s="32"/>
      <c r="I776" s="32"/>
      <c r="J776" s="32"/>
    </row>
    <row r="777" spans="2:10" ht="12">
      <c r="B777" s="32"/>
      <c r="C777" s="32"/>
      <c r="D777" s="32"/>
      <c r="E777" s="32"/>
      <c r="F777" s="32"/>
      <c r="G777" s="32"/>
      <c r="H777" s="32"/>
      <c r="I777" s="32"/>
      <c r="J777" s="32"/>
    </row>
    <row r="778" spans="2:10" ht="12">
      <c r="B778" s="32"/>
      <c r="C778" s="32"/>
      <c r="D778" s="32"/>
      <c r="E778" s="32"/>
      <c r="F778" s="32"/>
      <c r="G778" s="32"/>
      <c r="H778" s="32"/>
      <c r="I778" s="32"/>
      <c r="J778" s="32"/>
    </row>
    <row r="779" spans="2:10" ht="12">
      <c r="B779" s="32"/>
      <c r="C779" s="32"/>
      <c r="D779" s="32"/>
      <c r="E779" s="32"/>
      <c r="F779" s="32"/>
      <c r="G779" s="32"/>
      <c r="H779" s="32"/>
      <c r="I779" s="32"/>
      <c r="J779" s="32"/>
    </row>
    <row r="780" spans="2:10" ht="12">
      <c r="B780" s="32"/>
      <c r="C780" s="32"/>
      <c r="D780" s="32"/>
      <c r="E780" s="32"/>
      <c r="F780" s="32"/>
      <c r="G780" s="32"/>
      <c r="H780" s="32"/>
      <c r="I780" s="32"/>
      <c r="J780" s="32"/>
    </row>
    <row r="781" spans="2:10" ht="12">
      <c r="B781" s="32"/>
      <c r="C781" s="32"/>
      <c r="D781" s="32"/>
      <c r="E781" s="32"/>
      <c r="F781" s="32"/>
      <c r="G781" s="32"/>
      <c r="H781" s="32"/>
      <c r="I781" s="32"/>
      <c r="J781" s="32"/>
    </row>
    <row r="782" spans="2:10" ht="12">
      <c r="B782" s="32"/>
      <c r="C782" s="32"/>
      <c r="D782" s="32"/>
      <c r="E782" s="32"/>
      <c r="F782" s="32"/>
      <c r="G782" s="32"/>
      <c r="H782" s="32"/>
      <c r="I782" s="32"/>
      <c r="J782" s="32"/>
    </row>
    <row r="783" spans="2:10" ht="12">
      <c r="B783" s="32"/>
      <c r="C783" s="32"/>
      <c r="D783" s="32"/>
      <c r="E783" s="32"/>
      <c r="F783" s="32"/>
      <c r="G783" s="32"/>
      <c r="H783" s="32"/>
      <c r="I783" s="32"/>
      <c r="J783" s="32"/>
    </row>
    <row r="784" spans="2:10" ht="12">
      <c r="B784" s="32"/>
      <c r="C784" s="32"/>
      <c r="D784" s="32"/>
      <c r="E784" s="32"/>
      <c r="F784" s="32"/>
      <c r="G784" s="32"/>
      <c r="H784" s="32"/>
      <c r="I784" s="32"/>
      <c r="J784" s="32"/>
    </row>
    <row r="785" spans="2:10" ht="12">
      <c r="B785" s="32"/>
      <c r="C785" s="32"/>
      <c r="D785" s="32"/>
      <c r="E785" s="32"/>
      <c r="F785" s="32"/>
      <c r="G785" s="32"/>
      <c r="H785" s="32"/>
      <c r="I785" s="32"/>
      <c r="J785" s="32"/>
    </row>
    <row r="786" spans="2:10" ht="12">
      <c r="B786" s="32"/>
      <c r="C786" s="32"/>
      <c r="D786" s="32"/>
      <c r="E786" s="32"/>
      <c r="F786" s="32"/>
      <c r="G786" s="32"/>
      <c r="H786" s="32"/>
      <c r="I786" s="32"/>
      <c r="J786" s="32"/>
    </row>
    <row r="787" spans="2:10" ht="12">
      <c r="B787" s="32"/>
      <c r="C787" s="32"/>
      <c r="D787" s="32"/>
      <c r="E787" s="32"/>
      <c r="F787" s="32"/>
      <c r="G787" s="32"/>
      <c r="H787" s="32"/>
      <c r="I787" s="32"/>
      <c r="J787" s="32"/>
    </row>
    <row r="788" spans="2:10" ht="12">
      <c r="B788" s="32"/>
      <c r="C788" s="32"/>
      <c r="D788" s="32"/>
      <c r="E788" s="32"/>
      <c r="F788" s="32"/>
      <c r="G788" s="32"/>
      <c r="H788" s="32"/>
      <c r="I788" s="32"/>
      <c r="J788" s="32"/>
    </row>
    <row r="789" spans="2:10" ht="12">
      <c r="B789" s="32"/>
      <c r="C789" s="32"/>
      <c r="D789" s="32"/>
      <c r="E789" s="32"/>
      <c r="F789" s="32"/>
      <c r="G789" s="32"/>
      <c r="H789" s="32"/>
      <c r="I789" s="32"/>
      <c r="J789" s="32"/>
    </row>
    <row r="790" spans="2:10" ht="12">
      <c r="B790" s="32"/>
      <c r="C790" s="32"/>
      <c r="D790" s="32"/>
      <c r="E790" s="32"/>
      <c r="F790" s="32"/>
      <c r="G790" s="32"/>
      <c r="H790" s="32"/>
      <c r="I790" s="32"/>
      <c r="J790" s="32"/>
    </row>
    <row r="791" spans="2:10" ht="12">
      <c r="B791" s="32"/>
      <c r="C791" s="32"/>
      <c r="D791" s="32"/>
      <c r="E791" s="32"/>
      <c r="F791" s="32"/>
      <c r="G791" s="32"/>
      <c r="H791" s="32"/>
      <c r="I791" s="32"/>
      <c r="J791" s="32"/>
    </row>
    <row r="792" spans="2:10" ht="12">
      <c r="B792" s="32"/>
      <c r="C792" s="32"/>
      <c r="D792" s="32"/>
      <c r="E792" s="32"/>
      <c r="F792" s="32"/>
      <c r="G792" s="32"/>
      <c r="H792" s="32"/>
      <c r="I792" s="32"/>
      <c r="J792" s="32"/>
    </row>
    <row r="793" spans="2:10" ht="12">
      <c r="B793" s="32"/>
      <c r="C793" s="32"/>
      <c r="D793" s="32"/>
      <c r="E793" s="32"/>
      <c r="F793" s="32"/>
      <c r="G793" s="32"/>
      <c r="H793" s="32"/>
      <c r="I793" s="32"/>
      <c r="J793" s="32"/>
    </row>
    <row r="794" spans="2:10" ht="12">
      <c r="B794" s="32"/>
      <c r="C794" s="32"/>
      <c r="D794" s="32"/>
      <c r="E794" s="32"/>
      <c r="F794" s="32"/>
      <c r="G794" s="32"/>
      <c r="H794" s="32"/>
      <c r="I794" s="32"/>
      <c r="J794" s="32"/>
    </row>
    <row r="795" spans="2:10" ht="12">
      <c r="B795" s="32"/>
      <c r="C795" s="32"/>
      <c r="D795" s="32"/>
      <c r="E795" s="32"/>
      <c r="F795" s="32"/>
      <c r="G795" s="32"/>
      <c r="H795" s="32"/>
      <c r="I795" s="32"/>
      <c r="J795" s="32"/>
    </row>
    <row r="796" spans="2:10" ht="12">
      <c r="B796" s="32"/>
      <c r="C796" s="32"/>
      <c r="D796" s="32"/>
      <c r="E796" s="32"/>
      <c r="F796" s="32"/>
      <c r="G796" s="32"/>
      <c r="H796" s="32"/>
      <c r="I796" s="32"/>
      <c r="J796" s="32"/>
    </row>
    <row r="797" spans="2:10" ht="12">
      <c r="B797" s="32"/>
      <c r="C797" s="32"/>
      <c r="D797" s="32"/>
      <c r="E797" s="32"/>
      <c r="F797" s="32"/>
      <c r="G797" s="32"/>
      <c r="H797" s="32"/>
      <c r="I797" s="32"/>
      <c r="J797" s="32"/>
    </row>
    <row r="798" spans="2:10" ht="12">
      <c r="B798" s="32"/>
      <c r="C798" s="32"/>
      <c r="D798" s="32"/>
      <c r="E798" s="32"/>
      <c r="F798" s="32"/>
      <c r="G798" s="32"/>
      <c r="H798" s="32"/>
      <c r="I798" s="32"/>
      <c r="J798" s="32"/>
    </row>
    <row r="799" spans="2:10" ht="12">
      <c r="B799" s="32"/>
      <c r="C799" s="32"/>
      <c r="D799" s="32"/>
      <c r="E799" s="32"/>
      <c r="F799" s="32"/>
      <c r="G799" s="32"/>
      <c r="H799" s="32"/>
      <c r="I799" s="32"/>
      <c r="J799" s="32"/>
    </row>
    <row r="800" spans="2:10" ht="12">
      <c r="B800" s="32"/>
      <c r="C800" s="32"/>
      <c r="D800" s="32"/>
      <c r="E800" s="32"/>
      <c r="F800" s="32"/>
      <c r="G800" s="32"/>
      <c r="H800" s="32"/>
      <c r="I800" s="32"/>
      <c r="J800" s="32"/>
    </row>
    <row r="801" spans="2:10" ht="12">
      <c r="B801" s="32"/>
      <c r="C801" s="32"/>
      <c r="D801" s="32"/>
      <c r="E801" s="32"/>
      <c r="F801" s="32"/>
      <c r="G801" s="32"/>
      <c r="H801" s="32"/>
      <c r="I801" s="32"/>
      <c r="J801" s="32"/>
    </row>
    <row r="802" spans="2:10" ht="12">
      <c r="B802" s="32"/>
      <c r="C802" s="32"/>
      <c r="D802" s="32"/>
      <c r="E802" s="32"/>
      <c r="F802" s="32"/>
      <c r="G802" s="32"/>
      <c r="H802" s="32"/>
      <c r="I802" s="32"/>
      <c r="J802" s="32"/>
    </row>
    <row r="803" spans="2:10" ht="12">
      <c r="B803" s="32"/>
      <c r="C803" s="32"/>
      <c r="D803" s="32"/>
      <c r="E803" s="32"/>
      <c r="F803" s="32"/>
      <c r="G803" s="32"/>
      <c r="H803" s="32"/>
      <c r="I803" s="32"/>
      <c r="J803" s="32"/>
    </row>
    <row r="804" spans="2:10" ht="12">
      <c r="B804" s="32"/>
      <c r="C804" s="32"/>
      <c r="D804" s="32"/>
      <c r="E804" s="32"/>
      <c r="F804" s="32"/>
      <c r="G804" s="32"/>
      <c r="H804" s="32"/>
      <c r="I804" s="32"/>
      <c r="J804" s="32"/>
    </row>
    <row r="805" spans="2:10" ht="12">
      <c r="B805" s="32"/>
      <c r="C805" s="32"/>
      <c r="D805" s="32"/>
      <c r="E805" s="32"/>
      <c r="F805" s="32"/>
      <c r="G805" s="32"/>
      <c r="H805" s="32"/>
      <c r="I805" s="32"/>
      <c r="J805" s="32"/>
    </row>
    <row r="806" spans="2:10" ht="12">
      <c r="B806" s="32"/>
      <c r="C806" s="32"/>
      <c r="D806" s="32"/>
      <c r="E806" s="32"/>
      <c r="F806" s="32"/>
      <c r="G806" s="32"/>
      <c r="H806" s="32"/>
      <c r="I806" s="32"/>
      <c r="J806" s="32"/>
    </row>
    <row r="807" spans="2:10" ht="12">
      <c r="B807" s="32"/>
      <c r="C807" s="32"/>
      <c r="D807" s="32"/>
      <c r="E807" s="32"/>
      <c r="F807" s="32"/>
      <c r="G807" s="32"/>
      <c r="H807" s="32"/>
      <c r="I807" s="32"/>
      <c r="J807" s="32"/>
    </row>
    <row r="808" spans="2:10" ht="12">
      <c r="B808" s="32"/>
      <c r="C808" s="32"/>
      <c r="D808" s="32"/>
      <c r="E808" s="32"/>
      <c r="F808" s="32"/>
      <c r="G808" s="32"/>
      <c r="H808" s="32"/>
      <c r="I808" s="32"/>
      <c r="J808" s="32"/>
    </row>
    <row r="809" spans="2:10" ht="12">
      <c r="B809" s="32"/>
      <c r="C809" s="32"/>
      <c r="D809" s="32"/>
      <c r="E809" s="32"/>
      <c r="F809" s="32"/>
      <c r="G809" s="32"/>
      <c r="H809" s="32"/>
      <c r="I809" s="32"/>
      <c r="J809" s="32"/>
    </row>
    <row r="810" spans="2:10" ht="12">
      <c r="B810" s="32"/>
      <c r="C810" s="32"/>
      <c r="D810" s="32"/>
      <c r="E810" s="32"/>
      <c r="F810" s="32"/>
      <c r="G810" s="32"/>
      <c r="H810" s="32"/>
      <c r="I810" s="32"/>
      <c r="J810" s="32"/>
    </row>
    <row r="811" spans="2:10" ht="12">
      <c r="B811" s="32"/>
      <c r="C811" s="32"/>
      <c r="D811" s="32"/>
      <c r="E811" s="32"/>
      <c r="F811" s="32"/>
      <c r="G811" s="32"/>
      <c r="H811" s="32"/>
      <c r="I811" s="32"/>
      <c r="J811" s="32"/>
    </row>
    <row r="812" spans="2:10" ht="12">
      <c r="B812" s="32"/>
      <c r="C812" s="32"/>
      <c r="D812" s="32"/>
      <c r="E812" s="32"/>
      <c r="F812" s="32"/>
      <c r="G812" s="32"/>
      <c r="H812" s="32"/>
      <c r="I812" s="32"/>
      <c r="J812" s="32"/>
    </row>
    <row r="813" spans="2:10" ht="12">
      <c r="B813" s="32"/>
      <c r="C813" s="32"/>
      <c r="D813" s="32"/>
      <c r="E813" s="32"/>
      <c r="F813" s="32"/>
      <c r="G813" s="32"/>
      <c r="H813" s="32"/>
      <c r="I813" s="32"/>
      <c r="J813" s="32"/>
    </row>
    <row r="814" spans="2:10" ht="12">
      <c r="B814" s="32"/>
      <c r="C814" s="32"/>
      <c r="D814" s="32"/>
      <c r="E814" s="32"/>
      <c r="F814" s="32"/>
      <c r="G814" s="32"/>
      <c r="H814" s="32"/>
      <c r="I814" s="32"/>
      <c r="J814" s="32"/>
    </row>
    <row r="815" spans="2:10" ht="12">
      <c r="B815" s="32"/>
      <c r="C815" s="32"/>
      <c r="D815" s="32"/>
      <c r="E815" s="32"/>
      <c r="F815" s="32"/>
      <c r="G815" s="32"/>
      <c r="H815" s="32"/>
      <c r="I815" s="32"/>
      <c r="J815" s="32"/>
    </row>
    <row r="816" spans="2:10" ht="12">
      <c r="B816" s="32"/>
      <c r="C816" s="32"/>
      <c r="D816" s="32"/>
      <c r="E816" s="32"/>
      <c r="F816" s="32"/>
      <c r="G816" s="32"/>
      <c r="H816" s="32"/>
      <c r="I816" s="32"/>
      <c r="J816" s="32"/>
    </row>
    <row r="817" spans="2:10" ht="12">
      <c r="B817" s="32"/>
      <c r="C817" s="32"/>
      <c r="D817" s="32"/>
      <c r="E817" s="32"/>
      <c r="F817" s="32"/>
      <c r="G817" s="32"/>
      <c r="H817" s="32"/>
      <c r="I817" s="32"/>
      <c r="J817" s="32"/>
    </row>
    <row r="818" spans="2:10" ht="12">
      <c r="B818" s="32"/>
      <c r="C818" s="32"/>
      <c r="D818" s="32"/>
      <c r="E818" s="32"/>
      <c r="F818" s="32"/>
      <c r="G818" s="32"/>
      <c r="H818" s="32"/>
      <c r="I818" s="32"/>
      <c r="J818" s="32"/>
    </row>
    <row r="819" spans="2:10" ht="12">
      <c r="B819" s="32"/>
      <c r="C819" s="32"/>
      <c r="D819" s="32"/>
      <c r="E819" s="32"/>
      <c r="F819" s="32"/>
      <c r="G819" s="32"/>
      <c r="H819" s="32"/>
      <c r="I819" s="32"/>
      <c r="J819" s="32"/>
    </row>
    <row r="820" spans="2:10" ht="12">
      <c r="B820" s="32"/>
      <c r="C820" s="32"/>
      <c r="D820" s="32"/>
      <c r="E820" s="32"/>
      <c r="F820" s="32"/>
      <c r="G820" s="32"/>
      <c r="H820" s="32"/>
      <c r="I820" s="32"/>
      <c r="J820" s="32"/>
    </row>
    <row r="821" spans="2:10" ht="12">
      <c r="B821" s="32"/>
      <c r="C821" s="32"/>
      <c r="D821" s="32"/>
      <c r="E821" s="32"/>
      <c r="F821" s="32"/>
      <c r="G821" s="32"/>
      <c r="H821" s="32"/>
      <c r="I821" s="32"/>
      <c r="J821" s="32"/>
    </row>
    <row r="822" spans="2:10" ht="12">
      <c r="B822" s="32"/>
      <c r="C822" s="32"/>
      <c r="D822" s="32"/>
      <c r="E822" s="32"/>
      <c r="F822" s="32"/>
      <c r="G822" s="32"/>
      <c r="H822" s="32"/>
      <c r="I822" s="32"/>
      <c r="J822" s="32"/>
    </row>
    <row r="823" spans="2:10" ht="12">
      <c r="B823" s="32"/>
      <c r="C823" s="32"/>
      <c r="D823" s="32"/>
      <c r="E823" s="32"/>
      <c r="F823" s="32"/>
      <c r="G823" s="32"/>
      <c r="H823" s="32"/>
      <c r="I823" s="32"/>
      <c r="J823" s="32"/>
    </row>
    <row r="824" spans="2:10" ht="12">
      <c r="B824" s="32"/>
      <c r="C824" s="32"/>
      <c r="D824" s="32"/>
      <c r="E824" s="32"/>
      <c r="F824" s="32"/>
      <c r="G824" s="32"/>
      <c r="H824" s="32"/>
      <c r="I824" s="32"/>
      <c r="J824" s="32"/>
    </row>
    <row r="825" spans="2:10" ht="12">
      <c r="B825" s="32"/>
      <c r="C825" s="32"/>
      <c r="D825" s="32"/>
      <c r="E825" s="32"/>
      <c r="F825" s="32"/>
      <c r="G825" s="32"/>
      <c r="H825" s="32"/>
      <c r="I825" s="32"/>
      <c r="J825" s="32"/>
    </row>
    <row r="826" spans="2:10" ht="12">
      <c r="B826" s="32"/>
      <c r="C826" s="32"/>
      <c r="D826" s="32"/>
      <c r="E826" s="32"/>
      <c r="F826" s="32"/>
      <c r="G826" s="32"/>
      <c r="H826" s="32"/>
      <c r="I826" s="32"/>
      <c r="J826" s="32"/>
    </row>
    <row r="827" spans="2:10" ht="12">
      <c r="B827" s="32"/>
      <c r="C827" s="32"/>
      <c r="D827" s="32"/>
      <c r="E827" s="32"/>
      <c r="F827" s="32"/>
      <c r="G827" s="32"/>
      <c r="H827" s="32"/>
      <c r="I827" s="32"/>
      <c r="J827" s="32"/>
    </row>
    <row r="828" spans="2:10" ht="12">
      <c r="B828" s="32"/>
      <c r="C828" s="32"/>
      <c r="D828" s="32"/>
      <c r="E828" s="32"/>
      <c r="F828" s="32"/>
      <c r="G828" s="32"/>
      <c r="H828" s="32"/>
      <c r="I828" s="32"/>
      <c r="J828" s="32"/>
    </row>
    <row r="829" spans="2:10" ht="12">
      <c r="B829" s="32"/>
      <c r="C829" s="32"/>
      <c r="D829" s="32"/>
      <c r="E829" s="32"/>
      <c r="F829" s="32"/>
      <c r="G829" s="32"/>
      <c r="H829" s="32"/>
      <c r="I829" s="32"/>
      <c r="J829" s="32"/>
    </row>
    <row r="830" spans="2:10" ht="12">
      <c r="B830" s="32"/>
      <c r="C830" s="32"/>
      <c r="D830" s="32"/>
      <c r="E830" s="32"/>
      <c r="F830" s="32"/>
      <c r="G830" s="32"/>
      <c r="H830" s="32"/>
      <c r="I830" s="32"/>
      <c r="J830" s="32"/>
    </row>
    <row r="831" spans="2:10" ht="12">
      <c r="B831" s="32"/>
      <c r="C831" s="32"/>
      <c r="D831" s="32"/>
      <c r="E831" s="32"/>
      <c r="F831" s="32"/>
      <c r="G831" s="32"/>
      <c r="H831" s="32"/>
      <c r="I831" s="32"/>
      <c r="J831" s="32"/>
    </row>
    <row r="832" spans="2:10" ht="12">
      <c r="B832" s="32"/>
      <c r="C832" s="32"/>
      <c r="D832" s="32"/>
      <c r="E832" s="32"/>
      <c r="F832" s="32"/>
      <c r="G832" s="32"/>
      <c r="H832" s="32"/>
      <c r="I832" s="32"/>
      <c r="J832" s="32"/>
    </row>
    <row r="833" spans="2:10" ht="12">
      <c r="B833" s="32"/>
      <c r="C833" s="32"/>
      <c r="D833" s="32"/>
      <c r="E833" s="32"/>
      <c r="F833" s="32"/>
      <c r="G833" s="32"/>
      <c r="H833" s="32"/>
      <c r="I833" s="32"/>
      <c r="J833" s="32"/>
    </row>
    <row r="834" spans="2:10" ht="12">
      <c r="B834" s="32"/>
      <c r="C834" s="32"/>
      <c r="D834" s="32"/>
      <c r="E834" s="32"/>
      <c r="F834" s="32"/>
      <c r="G834" s="32"/>
      <c r="H834" s="32"/>
      <c r="I834" s="32"/>
      <c r="J834" s="32"/>
    </row>
    <row r="835" spans="2:10" ht="12">
      <c r="B835" s="32"/>
      <c r="C835" s="32"/>
      <c r="D835" s="32"/>
      <c r="E835" s="32"/>
      <c r="F835" s="32"/>
      <c r="G835" s="32"/>
      <c r="H835" s="32"/>
      <c r="I835" s="32"/>
      <c r="J835" s="32"/>
    </row>
    <row r="836" spans="2:10" ht="12">
      <c r="B836" s="32"/>
      <c r="C836" s="32"/>
      <c r="D836" s="32"/>
      <c r="E836" s="32"/>
      <c r="F836" s="32"/>
      <c r="G836" s="32"/>
      <c r="H836" s="32"/>
      <c r="I836" s="32"/>
      <c r="J836" s="32"/>
    </row>
    <row r="837" spans="2:10" ht="12">
      <c r="B837" s="32"/>
      <c r="C837" s="32"/>
      <c r="D837" s="32"/>
      <c r="E837" s="32"/>
      <c r="F837" s="32"/>
      <c r="G837" s="32"/>
      <c r="H837" s="32"/>
      <c r="I837" s="32"/>
      <c r="J837" s="32"/>
    </row>
    <row r="838" spans="2:10" ht="12">
      <c r="B838" s="32"/>
      <c r="C838" s="32"/>
      <c r="D838" s="32"/>
      <c r="E838" s="32"/>
      <c r="F838" s="32"/>
      <c r="G838" s="32"/>
      <c r="H838" s="32"/>
      <c r="I838" s="32"/>
      <c r="J838" s="32"/>
    </row>
    <row r="839" spans="2:10" ht="12">
      <c r="B839" s="32"/>
      <c r="C839" s="32"/>
      <c r="D839" s="32"/>
      <c r="E839" s="32"/>
      <c r="F839" s="32"/>
      <c r="G839" s="32"/>
      <c r="H839" s="32"/>
      <c r="I839" s="32"/>
      <c r="J839" s="32"/>
    </row>
    <row r="840" spans="2:10" ht="12">
      <c r="B840" s="32"/>
      <c r="C840" s="32"/>
      <c r="D840" s="32"/>
      <c r="E840" s="32"/>
      <c r="F840" s="32"/>
      <c r="G840" s="32"/>
      <c r="H840" s="32"/>
      <c r="I840" s="32"/>
      <c r="J840" s="32"/>
    </row>
    <row r="841" spans="2:10" ht="12">
      <c r="B841" s="32"/>
      <c r="C841" s="32"/>
      <c r="D841" s="32"/>
      <c r="E841" s="32"/>
      <c r="F841" s="32"/>
      <c r="G841" s="32"/>
      <c r="H841" s="32"/>
      <c r="I841" s="32"/>
      <c r="J841" s="32"/>
    </row>
    <row r="842" spans="2:10" ht="12">
      <c r="B842" s="32"/>
      <c r="C842" s="32"/>
      <c r="D842" s="32"/>
      <c r="E842" s="32"/>
      <c r="F842" s="32"/>
      <c r="G842" s="32"/>
      <c r="H842" s="32"/>
      <c r="I842" s="32"/>
      <c r="J842" s="32"/>
    </row>
    <row r="843" spans="2:10" ht="12">
      <c r="B843" s="32"/>
      <c r="C843" s="32"/>
      <c r="D843" s="32"/>
      <c r="E843" s="32"/>
      <c r="F843" s="32"/>
      <c r="G843" s="32"/>
      <c r="H843" s="32"/>
      <c r="I843" s="32"/>
      <c r="J843" s="32"/>
    </row>
    <row r="844" spans="2:10" ht="12">
      <c r="B844" s="32"/>
      <c r="C844" s="32"/>
      <c r="D844" s="32"/>
      <c r="E844" s="32"/>
      <c r="F844" s="32"/>
      <c r="G844" s="32"/>
      <c r="H844" s="32"/>
      <c r="I844" s="32"/>
      <c r="J844" s="32"/>
    </row>
    <row r="845" spans="2:10" ht="12">
      <c r="B845" s="32"/>
      <c r="C845" s="32"/>
      <c r="D845" s="32"/>
      <c r="E845" s="32"/>
      <c r="F845" s="32"/>
      <c r="G845" s="32"/>
      <c r="H845" s="32"/>
      <c r="I845" s="32"/>
      <c r="J845" s="32"/>
    </row>
    <row r="846" spans="2:10" ht="12">
      <c r="B846" s="32"/>
      <c r="C846" s="32"/>
      <c r="D846" s="32"/>
      <c r="E846" s="32"/>
      <c r="F846" s="32"/>
      <c r="G846" s="32"/>
      <c r="H846" s="32"/>
      <c r="I846" s="32"/>
      <c r="J846" s="32"/>
    </row>
    <row r="847" spans="2:10" ht="12">
      <c r="B847" s="32"/>
      <c r="C847" s="32"/>
      <c r="D847" s="32"/>
      <c r="E847" s="32"/>
      <c r="F847" s="32"/>
      <c r="G847" s="32"/>
      <c r="H847" s="32"/>
      <c r="I847" s="32"/>
      <c r="J847" s="32"/>
    </row>
    <row r="848" spans="2:10" ht="12">
      <c r="B848" s="32"/>
      <c r="C848" s="32"/>
      <c r="D848" s="32"/>
      <c r="E848" s="32"/>
      <c r="F848" s="32"/>
      <c r="G848" s="32"/>
      <c r="H848" s="32"/>
      <c r="I848" s="32"/>
      <c r="J848" s="32"/>
    </row>
    <row r="849" spans="2:10" ht="12">
      <c r="B849" s="32"/>
      <c r="C849" s="32"/>
      <c r="D849" s="32"/>
      <c r="E849" s="32"/>
      <c r="F849" s="32"/>
      <c r="G849" s="32"/>
      <c r="H849" s="32"/>
      <c r="I849" s="32"/>
      <c r="J849" s="32"/>
    </row>
    <row r="850" spans="2:10" ht="12">
      <c r="B850" s="32"/>
      <c r="C850" s="32"/>
      <c r="D850" s="32"/>
      <c r="E850" s="32"/>
      <c r="F850" s="32"/>
      <c r="G850" s="32"/>
      <c r="H850" s="32"/>
      <c r="I850" s="32"/>
      <c r="J850" s="32"/>
    </row>
    <row r="851" spans="2:10" ht="12">
      <c r="B851" s="32"/>
      <c r="C851" s="32"/>
      <c r="D851" s="32"/>
      <c r="E851" s="32"/>
      <c r="F851" s="32"/>
      <c r="G851" s="32"/>
      <c r="H851" s="32"/>
      <c r="I851" s="32"/>
      <c r="J851" s="32"/>
    </row>
    <row r="852" spans="2:10" ht="12">
      <c r="B852" s="32"/>
      <c r="C852" s="32"/>
      <c r="D852" s="32"/>
      <c r="E852" s="32"/>
      <c r="F852" s="32"/>
      <c r="G852" s="32"/>
      <c r="H852" s="32"/>
      <c r="I852" s="32"/>
      <c r="J852" s="32"/>
    </row>
    <row r="853" spans="2:10" ht="12">
      <c r="B853" s="32"/>
      <c r="C853" s="32"/>
      <c r="D853" s="32"/>
      <c r="E853" s="32"/>
      <c r="F853" s="32"/>
      <c r="G853" s="32"/>
      <c r="H853" s="32"/>
      <c r="I853" s="32"/>
      <c r="J853" s="32"/>
    </row>
    <row r="854" spans="2:10" ht="12">
      <c r="B854" s="32"/>
      <c r="C854" s="32"/>
      <c r="D854" s="32"/>
      <c r="E854" s="32"/>
      <c r="F854" s="32"/>
      <c r="G854" s="32"/>
      <c r="H854" s="32"/>
      <c r="I854" s="32"/>
      <c r="J854" s="32"/>
    </row>
    <row r="855" spans="2:10" ht="12">
      <c r="B855" s="32"/>
      <c r="C855" s="32"/>
      <c r="D855" s="32"/>
      <c r="E855" s="32"/>
      <c r="F855" s="32"/>
      <c r="G855" s="32"/>
      <c r="H855" s="32"/>
      <c r="I855" s="32"/>
      <c r="J855" s="32"/>
    </row>
    <row r="856" spans="2:10" ht="12">
      <c r="B856" s="32"/>
      <c r="C856" s="32"/>
      <c r="D856" s="32"/>
      <c r="E856" s="32"/>
      <c r="F856" s="32"/>
      <c r="G856" s="32"/>
      <c r="H856" s="32"/>
      <c r="I856" s="32"/>
      <c r="J856" s="32"/>
    </row>
    <row r="857" spans="2:10" ht="12">
      <c r="B857" s="32"/>
      <c r="C857" s="32"/>
      <c r="D857" s="32"/>
      <c r="E857" s="32"/>
      <c r="F857" s="32"/>
      <c r="G857" s="32"/>
      <c r="H857" s="32"/>
      <c r="I857" s="32"/>
      <c r="J857" s="32"/>
    </row>
    <row r="858" spans="2:10" ht="12">
      <c r="B858" s="32"/>
      <c r="C858" s="32"/>
      <c r="D858" s="32"/>
      <c r="E858" s="32"/>
      <c r="F858" s="32"/>
      <c r="G858" s="32"/>
      <c r="H858" s="32"/>
      <c r="I858" s="32"/>
      <c r="J858" s="32"/>
    </row>
    <row r="859" spans="2:10" ht="12">
      <c r="B859" s="32"/>
      <c r="C859" s="32"/>
      <c r="D859" s="32"/>
      <c r="E859" s="32"/>
      <c r="F859" s="32"/>
      <c r="G859" s="32"/>
      <c r="H859" s="32"/>
      <c r="I859" s="32"/>
      <c r="J859" s="32"/>
    </row>
    <row r="860" spans="2:10" ht="12">
      <c r="B860" s="32"/>
      <c r="C860" s="32"/>
      <c r="D860" s="32"/>
      <c r="E860" s="32"/>
      <c r="F860" s="32"/>
      <c r="G860" s="32"/>
      <c r="H860" s="32"/>
      <c r="I860" s="32"/>
      <c r="J860" s="32"/>
    </row>
    <row r="861" spans="2:10" ht="12">
      <c r="B861" s="32"/>
      <c r="C861" s="32"/>
      <c r="D861" s="32"/>
      <c r="E861" s="32"/>
      <c r="F861" s="32"/>
      <c r="G861" s="32"/>
      <c r="H861" s="32"/>
      <c r="I861" s="32"/>
      <c r="J861" s="32"/>
    </row>
    <row r="862" spans="2:10" ht="12">
      <c r="B862" s="32"/>
      <c r="C862" s="32"/>
      <c r="D862" s="32"/>
      <c r="E862" s="32"/>
      <c r="F862" s="32"/>
      <c r="G862" s="32"/>
      <c r="H862" s="32"/>
      <c r="I862" s="32"/>
      <c r="J862" s="32"/>
    </row>
    <row r="863" spans="2:10" ht="12">
      <c r="B863" s="32"/>
      <c r="C863" s="32"/>
      <c r="D863" s="32"/>
      <c r="E863" s="32"/>
      <c r="F863" s="32"/>
      <c r="G863" s="32"/>
      <c r="H863" s="32"/>
      <c r="I863" s="32"/>
      <c r="J863" s="32"/>
    </row>
    <row r="864" spans="2:10" ht="12">
      <c r="B864" s="32"/>
      <c r="C864" s="32"/>
      <c r="D864" s="32"/>
      <c r="E864" s="32"/>
      <c r="F864" s="32"/>
      <c r="G864" s="32"/>
      <c r="H864" s="32"/>
      <c r="I864" s="32"/>
      <c r="J864" s="32"/>
    </row>
    <row r="865" spans="2:10" ht="12">
      <c r="B865" s="32"/>
      <c r="C865" s="32"/>
      <c r="D865" s="32"/>
      <c r="E865" s="32"/>
      <c r="F865" s="32"/>
      <c r="G865" s="32"/>
      <c r="H865" s="32"/>
      <c r="I865" s="32"/>
      <c r="J865" s="32"/>
    </row>
    <row r="866" spans="2:10" ht="12">
      <c r="B866" s="32"/>
      <c r="C866" s="32"/>
      <c r="D866" s="32"/>
      <c r="E866" s="32"/>
      <c r="F866" s="32"/>
      <c r="G866" s="32"/>
      <c r="H866" s="32"/>
      <c r="I866" s="32"/>
      <c r="J866" s="32"/>
    </row>
    <row r="867" spans="2:10" ht="12">
      <c r="B867" s="32"/>
      <c r="C867" s="32"/>
      <c r="D867" s="32"/>
      <c r="E867" s="32"/>
      <c r="F867" s="32"/>
      <c r="G867" s="32"/>
      <c r="H867" s="32"/>
      <c r="I867" s="32"/>
      <c r="J867" s="32"/>
    </row>
    <row r="868" spans="2:10" ht="12">
      <c r="B868" s="32"/>
      <c r="C868" s="32"/>
      <c r="D868" s="32"/>
      <c r="E868" s="32"/>
      <c r="F868" s="32"/>
      <c r="G868" s="32"/>
      <c r="H868" s="32"/>
      <c r="I868" s="32"/>
      <c r="J868" s="32"/>
    </row>
    <row r="869" spans="2:10" ht="12">
      <c r="B869" s="32"/>
      <c r="C869" s="32"/>
      <c r="D869" s="32"/>
      <c r="E869" s="32"/>
      <c r="F869" s="32"/>
      <c r="G869" s="32"/>
      <c r="H869" s="32"/>
      <c r="I869" s="32"/>
      <c r="J869" s="32"/>
    </row>
    <row r="870" spans="2:10" ht="12">
      <c r="B870" s="32"/>
      <c r="C870" s="32"/>
      <c r="D870" s="32"/>
      <c r="E870" s="32"/>
      <c r="F870" s="32"/>
      <c r="G870" s="32"/>
      <c r="H870" s="32"/>
      <c r="I870" s="32"/>
      <c r="J870" s="32"/>
    </row>
    <row r="871" spans="2:10" ht="12">
      <c r="B871" s="32"/>
      <c r="C871" s="32"/>
      <c r="D871" s="32"/>
      <c r="E871" s="32"/>
      <c r="F871" s="32"/>
      <c r="G871" s="32"/>
      <c r="H871" s="32"/>
      <c r="I871" s="32"/>
      <c r="J871" s="32"/>
    </row>
    <row r="872" spans="2:10" ht="12">
      <c r="B872" s="32"/>
      <c r="C872" s="32"/>
      <c r="D872" s="32"/>
      <c r="E872" s="32"/>
      <c r="F872" s="32"/>
      <c r="G872" s="32"/>
      <c r="H872" s="32"/>
      <c r="I872" s="32"/>
      <c r="J872" s="32"/>
    </row>
    <row r="873" spans="2:10" ht="12">
      <c r="B873" s="32"/>
      <c r="C873" s="32"/>
      <c r="D873" s="32"/>
      <c r="E873" s="32"/>
      <c r="F873" s="32"/>
      <c r="G873" s="32"/>
      <c r="H873" s="32"/>
      <c r="I873" s="32"/>
      <c r="J873" s="32"/>
    </row>
    <row r="874" spans="2:10" ht="12">
      <c r="B874" s="32"/>
      <c r="C874" s="32"/>
      <c r="D874" s="32"/>
      <c r="E874" s="32"/>
      <c r="F874" s="32"/>
      <c r="G874" s="32"/>
      <c r="H874" s="32"/>
      <c r="I874" s="32"/>
      <c r="J874" s="32"/>
    </row>
    <row r="875" spans="2:10" ht="12">
      <c r="B875" s="32"/>
      <c r="C875" s="32"/>
      <c r="D875" s="32"/>
      <c r="E875" s="32"/>
      <c r="F875" s="32"/>
      <c r="G875" s="32"/>
      <c r="H875" s="32"/>
      <c r="I875" s="32"/>
      <c r="J875" s="32"/>
    </row>
    <row r="876" spans="2:10" ht="12">
      <c r="B876" s="32"/>
      <c r="C876" s="32"/>
      <c r="D876" s="32"/>
      <c r="E876" s="32"/>
      <c r="F876" s="32"/>
      <c r="G876" s="32"/>
      <c r="H876" s="32"/>
      <c r="I876" s="32"/>
      <c r="J876" s="32"/>
    </row>
    <row r="877" spans="2:10" ht="12">
      <c r="B877" s="32"/>
      <c r="C877" s="32"/>
      <c r="D877" s="32"/>
      <c r="E877" s="32"/>
      <c r="F877" s="32"/>
      <c r="G877" s="32"/>
      <c r="H877" s="32"/>
      <c r="I877" s="32"/>
      <c r="J877" s="32"/>
    </row>
    <row r="878" spans="2:10" ht="12">
      <c r="B878" s="32"/>
      <c r="C878" s="32"/>
      <c r="D878" s="32"/>
      <c r="E878" s="32"/>
      <c r="F878" s="32"/>
      <c r="G878" s="32"/>
      <c r="H878" s="32"/>
      <c r="I878" s="32"/>
      <c r="J878" s="32"/>
    </row>
    <row r="879" spans="2:10" ht="12">
      <c r="B879" s="32"/>
      <c r="C879" s="32"/>
      <c r="D879" s="32"/>
      <c r="E879" s="32"/>
      <c r="F879" s="32"/>
      <c r="G879" s="32"/>
      <c r="H879" s="32"/>
      <c r="I879" s="32"/>
      <c r="J879" s="32"/>
    </row>
    <row r="880" spans="2:10" ht="12">
      <c r="B880" s="32"/>
      <c r="C880" s="32"/>
      <c r="D880" s="32"/>
      <c r="E880" s="32"/>
      <c r="F880" s="32"/>
      <c r="G880" s="32"/>
      <c r="H880" s="32"/>
      <c r="I880" s="32"/>
      <c r="J880" s="32"/>
    </row>
    <row r="881" spans="2:10" ht="12">
      <c r="B881" s="32"/>
      <c r="C881" s="32"/>
      <c r="D881" s="32"/>
      <c r="E881" s="32"/>
      <c r="F881" s="32"/>
      <c r="G881" s="32"/>
      <c r="H881" s="32"/>
      <c r="I881" s="32"/>
      <c r="J881" s="32"/>
    </row>
    <row r="882" spans="2:10" ht="12">
      <c r="B882" s="32"/>
      <c r="C882" s="32"/>
      <c r="D882" s="32"/>
      <c r="E882" s="32"/>
      <c r="F882" s="32"/>
      <c r="G882" s="32"/>
      <c r="H882" s="32"/>
      <c r="I882" s="32"/>
      <c r="J882" s="32"/>
    </row>
    <row r="883" spans="2:10" ht="12">
      <c r="B883" s="32"/>
      <c r="C883" s="32"/>
      <c r="D883" s="32"/>
      <c r="E883" s="32"/>
      <c r="F883" s="32"/>
      <c r="G883" s="32"/>
      <c r="H883" s="32"/>
      <c r="I883" s="32"/>
      <c r="J883" s="32"/>
    </row>
    <row r="884" spans="2:10" ht="12">
      <c r="B884" s="32"/>
      <c r="C884" s="32"/>
      <c r="D884" s="32"/>
      <c r="E884" s="32"/>
      <c r="F884" s="32"/>
      <c r="G884" s="32"/>
      <c r="H884" s="32"/>
      <c r="I884" s="32"/>
      <c r="J884" s="32"/>
    </row>
    <row r="885" spans="2:10" ht="12">
      <c r="B885" s="32"/>
      <c r="C885" s="32"/>
      <c r="D885" s="32"/>
      <c r="E885" s="32"/>
      <c r="F885" s="32"/>
      <c r="G885" s="32"/>
      <c r="H885" s="32"/>
      <c r="I885" s="32"/>
      <c r="J885" s="32"/>
    </row>
    <row r="886" spans="2:10" ht="12">
      <c r="B886" s="32"/>
      <c r="C886" s="32"/>
      <c r="D886" s="32"/>
      <c r="E886" s="32"/>
      <c r="F886" s="32"/>
      <c r="G886" s="32"/>
      <c r="H886" s="32"/>
      <c r="I886" s="32"/>
      <c r="J886" s="32"/>
    </row>
    <row r="887" spans="2:10" ht="12">
      <c r="B887" s="32"/>
      <c r="C887" s="32"/>
      <c r="D887" s="32"/>
      <c r="E887" s="32"/>
      <c r="F887" s="32"/>
      <c r="G887" s="32"/>
      <c r="H887" s="32"/>
      <c r="I887" s="32"/>
      <c r="J887" s="32"/>
    </row>
    <row r="888" spans="2:10" ht="12">
      <c r="B888" s="32"/>
      <c r="C888" s="32"/>
      <c r="D888" s="32"/>
      <c r="E888" s="32"/>
      <c r="F888" s="32"/>
      <c r="G888" s="32"/>
      <c r="H888" s="32"/>
      <c r="I888" s="32"/>
      <c r="J888" s="32"/>
    </row>
    <row r="889" spans="2:10" ht="12">
      <c r="B889" s="32"/>
      <c r="C889" s="32"/>
      <c r="D889" s="32"/>
      <c r="E889" s="32"/>
      <c r="F889" s="32"/>
      <c r="G889" s="32"/>
      <c r="H889" s="32"/>
      <c r="I889" s="32"/>
      <c r="J889" s="32"/>
    </row>
    <row r="890" spans="2:10" ht="12">
      <c r="B890" s="32"/>
      <c r="C890" s="32"/>
      <c r="D890" s="32"/>
      <c r="E890" s="32"/>
      <c r="F890" s="32"/>
      <c r="G890" s="32"/>
      <c r="H890" s="32"/>
      <c r="I890" s="32"/>
      <c r="J890" s="32"/>
    </row>
    <row r="891" spans="2:10" ht="12">
      <c r="B891" s="32"/>
      <c r="C891" s="32"/>
      <c r="D891" s="32"/>
      <c r="E891" s="32"/>
      <c r="F891" s="32"/>
      <c r="G891" s="32"/>
      <c r="H891" s="32"/>
      <c r="I891" s="32"/>
      <c r="J891" s="32"/>
    </row>
    <row r="892" spans="2:10" ht="12">
      <c r="B892" s="32"/>
      <c r="C892" s="32"/>
      <c r="D892" s="32"/>
      <c r="E892" s="32"/>
      <c r="F892" s="32"/>
      <c r="G892" s="32"/>
      <c r="H892" s="32"/>
      <c r="I892" s="32"/>
      <c r="J892" s="32"/>
    </row>
    <row r="893" spans="2:10" ht="12">
      <c r="B893" s="32"/>
      <c r="C893" s="32"/>
      <c r="D893" s="32"/>
      <c r="E893" s="32"/>
      <c r="F893" s="32"/>
      <c r="G893" s="32"/>
      <c r="H893" s="32"/>
      <c r="I893" s="32"/>
      <c r="J893" s="32"/>
    </row>
    <row r="894" spans="2:10" ht="12">
      <c r="B894" s="32"/>
      <c r="C894" s="32"/>
      <c r="D894" s="32"/>
      <c r="E894" s="32"/>
      <c r="F894" s="32"/>
      <c r="G894" s="32"/>
      <c r="H894" s="32"/>
      <c r="I894" s="32"/>
      <c r="J894" s="32"/>
    </row>
    <row r="895" spans="2:10" ht="12">
      <c r="B895" s="32"/>
      <c r="C895" s="32"/>
      <c r="D895" s="32"/>
      <c r="E895" s="32"/>
      <c r="F895" s="32"/>
      <c r="G895" s="32"/>
      <c r="H895" s="32"/>
      <c r="I895" s="32"/>
      <c r="J895" s="32"/>
    </row>
    <row r="896" spans="2:10" ht="12">
      <c r="B896" s="32"/>
      <c r="C896" s="32"/>
      <c r="D896" s="32"/>
      <c r="E896" s="32"/>
      <c r="F896" s="32"/>
      <c r="G896" s="32"/>
      <c r="H896" s="32"/>
      <c r="I896" s="32"/>
      <c r="J896" s="32"/>
    </row>
    <row r="897" spans="2:10" ht="12">
      <c r="B897" s="32"/>
      <c r="C897" s="32"/>
      <c r="D897" s="32"/>
      <c r="E897" s="32"/>
      <c r="F897" s="32"/>
      <c r="G897" s="32"/>
      <c r="H897" s="32"/>
      <c r="I897" s="32"/>
      <c r="J897" s="32"/>
    </row>
    <row r="898" spans="2:10" ht="12">
      <c r="B898" s="32"/>
      <c r="C898" s="32"/>
      <c r="D898" s="32"/>
      <c r="E898" s="32"/>
      <c r="F898" s="32"/>
      <c r="G898" s="32"/>
      <c r="H898" s="32"/>
      <c r="I898" s="32"/>
      <c r="J898" s="32"/>
    </row>
    <row r="899" spans="2:10" ht="12">
      <c r="B899" s="32"/>
      <c r="C899" s="32"/>
      <c r="D899" s="32"/>
      <c r="E899" s="32"/>
      <c r="F899" s="32"/>
      <c r="G899" s="32"/>
      <c r="H899" s="32"/>
      <c r="I899" s="32"/>
      <c r="J899" s="32"/>
    </row>
    <row r="900" spans="2:10" ht="12">
      <c r="B900" s="32"/>
      <c r="C900" s="32"/>
      <c r="D900" s="32"/>
      <c r="E900" s="32"/>
      <c r="F900" s="32"/>
      <c r="G900" s="32"/>
      <c r="H900" s="32"/>
      <c r="I900" s="32"/>
      <c r="J900" s="32"/>
    </row>
    <row r="901" spans="2:10" ht="12">
      <c r="B901" s="32"/>
      <c r="C901" s="32"/>
      <c r="D901" s="32"/>
      <c r="E901" s="32"/>
      <c r="F901" s="32"/>
      <c r="G901" s="32"/>
      <c r="H901" s="32"/>
      <c r="I901" s="32"/>
      <c r="J901" s="32"/>
    </row>
    <row r="902" spans="2:10" ht="12">
      <c r="B902" s="32"/>
      <c r="C902" s="32"/>
      <c r="D902" s="32"/>
      <c r="E902" s="32"/>
      <c r="F902" s="32"/>
      <c r="G902" s="32"/>
      <c r="H902" s="32"/>
      <c r="I902" s="32"/>
      <c r="J902" s="32"/>
    </row>
    <row r="903" spans="2:10" ht="12">
      <c r="B903" s="32"/>
      <c r="C903" s="32"/>
      <c r="D903" s="32"/>
      <c r="E903" s="32"/>
      <c r="F903" s="32"/>
      <c r="G903" s="32"/>
      <c r="H903" s="32"/>
      <c r="I903" s="32"/>
      <c r="J903" s="32"/>
    </row>
    <row r="904" spans="2:10" ht="12">
      <c r="B904" s="32"/>
      <c r="C904" s="32"/>
      <c r="D904" s="32"/>
      <c r="E904" s="32"/>
      <c r="F904" s="32"/>
      <c r="G904" s="32"/>
      <c r="H904" s="32"/>
      <c r="I904" s="32"/>
      <c r="J904" s="32"/>
    </row>
    <row r="905" spans="2:10" ht="12">
      <c r="B905" s="32"/>
      <c r="C905" s="32"/>
      <c r="D905" s="32"/>
      <c r="E905" s="32"/>
      <c r="F905" s="32"/>
      <c r="G905" s="32"/>
      <c r="H905" s="32"/>
      <c r="I905" s="32"/>
      <c r="J905" s="32"/>
    </row>
    <row r="906" spans="2:10" ht="12">
      <c r="B906" s="32"/>
      <c r="C906" s="32"/>
      <c r="D906" s="32"/>
      <c r="E906" s="32"/>
      <c r="F906" s="32"/>
      <c r="G906" s="32"/>
      <c r="H906" s="32"/>
      <c r="I906" s="32"/>
      <c r="J906" s="32"/>
    </row>
    <row r="907" spans="2:10" ht="12">
      <c r="B907" s="32"/>
      <c r="C907" s="32"/>
      <c r="D907" s="32"/>
      <c r="E907" s="32"/>
      <c r="F907" s="32"/>
      <c r="G907" s="32"/>
      <c r="H907" s="32"/>
      <c r="I907" s="32"/>
      <c r="J907" s="32"/>
    </row>
    <row r="908" spans="2:10" ht="12">
      <c r="B908" s="32"/>
      <c r="C908" s="32"/>
      <c r="D908" s="32"/>
      <c r="E908" s="32"/>
      <c r="F908" s="32"/>
      <c r="G908" s="32"/>
      <c r="H908" s="32"/>
      <c r="I908" s="32"/>
      <c r="J908" s="32"/>
    </row>
    <row r="909" spans="2:10" ht="12">
      <c r="B909" s="32"/>
      <c r="C909" s="32"/>
      <c r="D909" s="32"/>
      <c r="E909" s="32"/>
      <c r="F909" s="32"/>
      <c r="G909" s="32"/>
      <c r="H909" s="32"/>
      <c r="I909" s="32"/>
      <c r="J909" s="32"/>
    </row>
    <row r="910" spans="2:10" ht="12">
      <c r="B910" s="32"/>
      <c r="C910" s="32"/>
      <c r="D910" s="32"/>
      <c r="E910" s="32"/>
      <c r="F910" s="32"/>
      <c r="G910" s="32"/>
      <c r="H910" s="32"/>
      <c r="I910" s="32"/>
      <c r="J910" s="32"/>
    </row>
    <row r="911" spans="2:10" ht="12">
      <c r="B911" s="32"/>
      <c r="C911" s="32"/>
      <c r="D911" s="32"/>
      <c r="E911" s="32"/>
      <c r="F911" s="32"/>
      <c r="G911" s="32"/>
      <c r="H911" s="32"/>
      <c r="I911" s="32"/>
      <c r="J911" s="32"/>
    </row>
    <row r="912" spans="2:10" ht="12">
      <c r="B912" s="32"/>
      <c r="C912" s="32"/>
      <c r="D912" s="32"/>
      <c r="E912" s="32"/>
      <c r="F912" s="32"/>
      <c r="G912" s="32"/>
      <c r="H912" s="32"/>
      <c r="I912" s="32"/>
      <c r="J912" s="32"/>
    </row>
    <row r="913" spans="2:10" ht="12">
      <c r="B913" s="32"/>
      <c r="C913" s="32"/>
      <c r="D913" s="32"/>
      <c r="E913" s="32"/>
      <c r="F913" s="32"/>
      <c r="G913" s="32"/>
      <c r="H913" s="32"/>
      <c r="I913" s="32"/>
      <c r="J913" s="32"/>
    </row>
    <row r="914" spans="2:10" ht="12">
      <c r="B914" s="32"/>
      <c r="C914" s="32"/>
      <c r="D914" s="32"/>
      <c r="E914" s="32"/>
      <c r="F914" s="32"/>
      <c r="G914" s="32"/>
      <c r="H914" s="32"/>
      <c r="I914" s="32"/>
      <c r="J914" s="32"/>
    </row>
    <row r="915" spans="2:10" ht="12">
      <c r="B915" s="32"/>
      <c r="C915" s="32"/>
      <c r="D915" s="32"/>
      <c r="E915" s="32"/>
      <c r="F915" s="32"/>
      <c r="G915" s="32"/>
      <c r="H915" s="32"/>
      <c r="I915" s="32"/>
      <c r="J915" s="32"/>
    </row>
    <row r="916" spans="2:10" ht="12">
      <c r="B916" s="32"/>
      <c r="C916" s="32"/>
      <c r="D916" s="32"/>
      <c r="E916" s="32"/>
      <c r="F916" s="32"/>
      <c r="G916" s="32"/>
      <c r="H916" s="32"/>
      <c r="I916" s="32"/>
      <c r="J916" s="32"/>
    </row>
    <row r="917" spans="2:10" ht="12">
      <c r="B917" s="32"/>
      <c r="C917" s="32"/>
      <c r="D917" s="32"/>
      <c r="E917" s="32"/>
      <c r="F917" s="32"/>
      <c r="G917" s="32"/>
      <c r="H917" s="32"/>
      <c r="I917" s="32"/>
      <c r="J917" s="32"/>
    </row>
    <row r="918" spans="2:10" ht="12">
      <c r="B918" s="32"/>
      <c r="C918" s="32"/>
      <c r="D918" s="32"/>
      <c r="E918" s="32"/>
      <c r="F918" s="32"/>
      <c r="G918" s="32"/>
      <c r="H918" s="32"/>
      <c r="I918" s="32"/>
      <c r="J918" s="32"/>
    </row>
    <row r="919" spans="2:10" ht="12">
      <c r="B919" s="32"/>
      <c r="C919" s="32"/>
      <c r="D919" s="32"/>
      <c r="E919" s="32"/>
      <c r="F919" s="32"/>
      <c r="G919" s="32"/>
      <c r="H919" s="32"/>
      <c r="I919" s="32"/>
      <c r="J919" s="32"/>
    </row>
    <row r="920" spans="2:10" ht="12">
      <c r="B920" s="32"/>
      <c r="C920" s="32"/>
      <c r="D920" s="32"/>
      <c r="E920" s="32"/>
      <c r="F920" s="32"/>
      <c r="G920" s="32"/>
      <c r="H920" s="32"/>
      <c r="I920" s="32"/>
      <c r="J920" s="32"/>
    </row>
    <row r="921" spans="2:10" ht="12">
      <c r="B921" s="32"/>
      <c r="C921" s="32"/>
      <c r="D921" s="32"/>
      <c r="E921" s="32"/>
      <c r="F921" s="32"/>
      <c r="G921" s="32"/>
      <c r="H921" s="32"/>
      <c r="I921" s="32"/>
      <c r="J921" s="32"/>
    </row>
    <row r="922" spans="2:10" ht="12">
      <c r="B922" s="32"/>
      <c r="C922" s="32"/>
      <c r="D922" s="32"/>
      <c r="E922" s="32"/>
      <c r="F922" s="32"/>
      <c r="G922" s="32"/>
      <c r="H922" s="32"/>
      <c r="I922" s="32"/>
      <c r="J922" s="32"/>
    </row>
    <row r="923" spans="2:10" ht="12">
      <c r="B923" s="32"/>
      <c r="C923" s="32"/>
      <c r="D923" s="32"/>
      <c r="E923" s="32"/>
      <c r="F923" s="32"/>
      <c r="G923" s="32"/>
      <c r="H923" s="32"/>
      <c r="I923" s="32"/>
      <c r="J923" s="32"/>
    </row>
    <row r="924" spans="2:10" ht="12">
      <c r="B924" s="32"/>
      <c r="C924" s="32"/>
      <c r="D924" s="32"/>
      <c r="E924" s="32"/>
      <c r="F924" s="32"/>
      <c r="G924" s="32"/>
      <c r="H924" s="32"/>
      <c r="I924" s="32"/>
      <c r="J924" s="32"/>
    </row>
    <row r="925" spans="2:10" ht="12">
      <c r="B925" s="32"/>
      <c r="C925" s="32"/>
      <c r="D925" s="32"/>
      <c r="E925" s="32"/>
      <c r="F925" s="32"/>
      <c r="G925" s="32"/>
      <c r="H925" s="32"/>
      <c r="I925" s="32"/>
      <c r="J925" s="32"/>
    </row>
    <row r="926" spans="2:10" ht="12">
      <c r="B926" s="32"/>
      <c r="C926" s="32"/>
      <c r="D926" s="32"/>
      <c r="E926" s="32"/>
      <c r="F926" s="32"/>
      <c r="G926" s="32"/>
      <c r="H926" s="32"/>
      <c r="I926" s="32"/>
      <c r="J926" s="32"/>
    </row>
    <row r="927" spans="2:10" ht="12">
      <c r="B927" s="32"/>
      <c r="C927" s="32"/>
      <c r="D927" s="32"/>
      <c r="E927" s="32"/>
      <c r="F927" s="32"/>
      <c r="G927" s="32"/>
      <c r="H927" s="32"/>
      <c r="I927" s="32"/>
      <c r="J927" s="32"/>
    </row>
    <row r="928" spans="2:10" ht="12">
      <c r="B928" s="32"/>
      <c r="C928" s="32"/>
      <c r="D928" s="32"/>
      <c r="E928" s="32"/>
      <c r="F928" s="32"/>
      <c r="G928" s="32"/>
      <c r="H928" s="32"/>
      <c r="I928" s="32"/>
      <c r="J928" s="32"/>
    </row>
    <row r="929" spans="2:10" ht="12">
      <c r="B929" s="32"/>
      <c r="C929" s="32"/>
      <c r="D929" s="32"/>
      <c r="E929" s="32"/>
      <c r="F929" s="32"/>
      <c r="G929" s="32"/>
      <c r="H929" s="32"/>
      <c r="I929" s="32"/>
      <c r="J929" s="32"/>
    </row>
    <row r="930" spans="2:10" ht="12">
      <c r="B930" s="32"/>
      <c r="C930" s="32"/>
      <c r="D930" s="32"/>
      <c r="E930" s="32"/>
      <c r="F930" s="32"/>
      <c r="G930" s="32"/>
      <c r="H930" s="32"/>
      <c r="I930" s="32"/>
      <c r="J930" s="32"/>
    </row>
    <row r="931" spans="2:10" ht="12">
      <c r="B931" s="32"/>
      <c r="C931" s="32"/>
      <c r="D931" s="32"/>
      <c r="E931" s="32"/>
      <c r="F931" s="32"/>
      <c r="G931" s="32"/>
      <c r="H931" s="32"/>
      <c r="I931" s="32"/>
      <c r="J931" s="32"/>
    </row>
    <row r="932" spans="2:10" ht="12">
      <c r="B932" s="32"/>
      <c r="C932" s="32"/>
      <c r="D932" s="32"/>
      <c r="E932" s="32"/>
      <c r="F932" s="32"/>
      <c r="G932" s="32"/>
      <c r="H932" s="32"/>
      <c r="I932" s="32"/>
      <c r="J932" s="32"/>
    </row>
    <row r="933" spans="2:10" ht="12">
      <c r="B933" s="32"/>
      <c r="C933" s="32"/>
      <c r="D933" s="32"/>
      <c r="E933" s="32"/>
      <c r="F933" s="32"/>
      <c r="G933" s="32"/>
      <c r="H933" s="32"/>
      <c r="I933" s="32"/>
      <c r="J933" s="32"/>
    </row>
    <row r="934" spans="2:10" ht="12">
      <c r="B934" s="32"/>
      <c r="C934" s="32"/>
      <c r="D934" s="32"/>
      <c r="E934" s="32"/>
      <c r="F934" s="32"/>
      <c r="G934" s="32"/>
      <c r="H934" s="32"/>
      <c r="I934" s="32"/>
      <c r="J934" s="32"/>
    </row>
    <row r="935" spans="2:10" ht="12">
      <c r="B935" s="32"/>
      <c r="C935" s="32"/>
      <c r="D935" s="32"/>
      <c r="E935" s="32"/>
      <c r="F935" s="32"/>
      <c r="G935" s="32"/>
      <c r="H935" s="32"/>
      <c r="I935" s="32"/>
      <c r="J935" s="32"/>
    </row>
    <row r="936" spans="2:10" ht="12">
      <c r="B936" s="32"/>
      <c r="C936" s="32"/>
      <c r="D936" s="32"/>
      <c r="E936" s="32"/>
      <c r="F936" s="32"/>
      <c r="G936" s="32"/>
      <c r="H936" s="32"/>
      <c r="I936" s="32"/>
      <c r="J936" s="32"/>
    </row>
    <row r="937" spans="2:10" ht="12">
      <c r="B937" s="32"/>
      <c r="C937" s="32"/>
      <c r="D937" s="32"/>
      <c r="E937" s="32"/>
      <c r="F937" s="32"/>
      <c r="G937" s="32"/>
      <c r="H937" s="32"/>
      <c r="I937" s="32"/>
      <c r="J937" s="32"/>
    </row>
    <row r="938" spans="2:10" ht="12">
      <c r="B938" s="32"/>
      <c r="C938" s="32"/>
      <c r="D938" s="32"/>
      <c r="E938" s="32"/>
      <c r="F938" s="32"/>
      <c r="G938" s="32"/>
      <c r="H938" s="32"/>
      <c r="I938" s="32"/>
      <c r="J938" s="32"/>
    </row>
    <row r="939" spans="2:10" ht="12">
      <c r="B939" s="32"/>
      <c r="C939" s="32"/>
      <c r="D939" s="32"/>
      <c r="E939" s="32"/>
      <c r="F939" s="32"/>
      <c r="G939" s="32"/>
      <c r="H939" s="32"/>
      <c r="I939" s="32"/>
      <c r="J939" s="32"/>
    </row>
    <row r="940" spans="2:10" ht="12">
      <c r="B940" s="32"/>
      <c r="C940" s="32"/>
      <c r="D940" s="32"/>
      <c r="E940" s="32"/>
      <c r="F940" s="32"/>
      <c r="G940" s="32"/>
      <c r="H940" s="32"/>
      <c r="I940" s="32"/>
      <c r="J940" s="32"/>
    </row>
    <row r="941" spans="2:10" ht="12">
      <c r="B941" s="32"/>
      <c r="C941" s="32"/>
      <c r="D941" s="32"/>
      <c r="E941" s="32"/>
      <c r="F941" s="32"/>
      <c r="G941" s="32"/>
      <c r="H941" s="32"/>
      <c r="I941" s="32"/>
      <c r="J941" s="32"/>
    </row>
    <row r="942" spans="2:10" ht="12">
      <c r="B942" s="32"/>
      <c r="C942" s="32"/>
      <c r="D942" s="32"/>
      <c r="E942" s="32"/>
      <c r="F942" s="32"/>
      <c r="G942" s="32"/>
      <c r="H942" s="32"/>
      <c r="I942" s="32"/>
      <c r="J942" s="32"/>
    </row>
    <row r="943" spans="2:10" ht="12">
      <c r="B943" s="32"/>
      <c r="C943" s="32"/>
      <c r="D943" s="32"/>
      <c r="E943" s="32"/>
      <c r="F943" s="32"/>
      <c r="G943" s="32"/>
      <c r="H943" s="32"/>
      <c r="I943" s="32"/>
      <c r="J943" s="32"/>
    </row>
    <row r="944" spans="2:10" ht="12">
      <c r="B944" s="32"/>
      <c r="C944" s="32"/>
      <c r="D944" s="32"/>
      <c r="E944" s="32"/>
      <c r="F944" s="32"/>
      <c r="G944" s="32"/>
      <c r="H944" s="32"/>
      <c r="I944" s="32"/>
      <c r="J944" s="32"/>
    </row>
    <row r="945" spans="2:10" ht="12">
      <c r="B945" s="32"/>
      <c r="C945" s="32"/>
      <c r="D945" s="32"/>
      <c r="E945" s="32"/>
      <c r="F945" s="32"/>
      <c r="G945" s="32"/>
      <c r="H945" s="32"/>
      <c r="I945" s="32"/>
      <c r="J945" s="32"/>
    </row>
    <row r="946" spans="2:10" ht="12">
      <c r="B946" s="32"/>
      <c r="C946" s="32"/>
      <c r="D946" s="32"/>
      <c r="E946" s="32"/>
      <c r="F946" s="32"/>
      <c r="G946" s="32"/>
      <c r="H946" s="32"/>
      <c r="I946" s="32"/>
      <c r="J946" s="32"/>
    </row>
    <row r="947" spans="2:10" ht="12">
      <c r="B947" s="32"/>
      <c r="C947" s="32"/>
      <c r="D947" s="32"/>
      <c r="E947" s="32"/>
      <c r="F947" s="32"/>
      <c r="G947" s="32"/>
      <c r="H947" s="32"/>
      <c r="I947" s="32"/>
      <c r="J947" s="32"/>
    </row>
    <row r="948" spans="2:10" ht="12">
      <c r="B948" s="32"/>
      <c r="C948" s="32"/>
      <c r="D948" s="32"/>
      <c r="E948" s="32"/>
      <c r="F948" s="32"/>
      <c r="G948" s="32"/>
      <c r="H948" s="32"/>
      <c r="I948" s="32"/>
      <c r="J948" s="32"/>
    </row>
    <row r="949" spans="2:10" ht="12">
      <c r="B949" s="32"/>
      <c r="C949" s="32"/>
      <c r="D949" s="32"/>
      <c r="E949" s="32"/>
      <c r="F949" s="32"/>
      <c r="G949" s="32"/>
      <c r="H949" s="32"/>
      <c r="I949" s="32"/>
      <c r="J949" s="32"/>
    </row>
    <row r="950" spans="2:10" ht="12">
      <c r="B950" s="32"/>
      <c r="C950" s="32"/>
      <c r="D950" s="32"/>
      <c r="E950" s="32"/>
      <c r="F950" s="32"/>
      <c r="G950" s="32"/>
      <c r="H950" s="32"/>
      <c r="I950" s="32"/>
      <c r="J950" s="32"/>
    </row>
    <row r="951" spans="2:10" ht="12">
      <c r="B951" s="32"/>
      <c r="C951" s="32"/>
      <c r="D951" s="32"/>
      <c r="E951" s="32"/>
      <c r="F951" s="32"/>
      <c r="G951" s="32"/>
      <c r="H951" s="32"/>
      <c r="I951" s="32"/>
      <c r="J951" s="32"/>
    </row>
  </sheetData>
  <sheetProtection/>
  <mergeCells count="12">
    <mergeCell ref="F4:F5"/>
    <mergeCell ref="G4:G5"/>
    <mergeCell ref="H4:I4"/>
    <mergeCell ref="J4:K4"/>
    <mergeCell ref="B2:C2"/>
    <mergeCell ref="D2:I2"/>
    <mergeCell ref="J2:K2"/>
    <mergeCell ref="D3:K3"/>
    <mergeCell ref="B4:B5"/>
    <mergeCell ref="C4:C5"/>
    <mergeCell ref="D4:D5"/>
    <mergeCell ref="E4:E5"/>
  </mergeCells>
  <hyperlinks>
    <hyperlink ref="B2:C2" r:id="rId1" display="Retour au menu général"/>
  </hyperlinks>
  <printOptions/>
  <pageMargins left="0.75" right="0.75" top="1" bottom="1" header="0.5" footer="0.5"/>
  <pageSetup fitToHeight="1" fitToWidth="1" horizontalDpi="600" verticalDpi="600" orientation="landscape" paperSize="9" scale="82" r:id="rId2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showGridLines="0" showRowColHeaders="0" zoomScalePageLayoutView="0" workbookViewId="0" topLeftCell="A1">
      <selection activeCell="B14" sqref="B14"/>
    </sheetView>
  </sheetViews>
  <sheetFormatPr defaultColWidth="9.140625" defaultRowHeight="12.75"/>
  <cols>
    <col min="1" max="1" width="1.7109375" style="70" customWidth="1"/>
    <col min="2" max="2" width="28.140625" style="70" customWidth="1"/>
    <col min="3" max="7" width="15.28125" style="70" customWidth="1"/>
    <col min="8" max="8" width="16.140625" style="70" customWidth="1"/>
    <col min="9" max="9" width="15.28125" style="70" customWidth="1"/>
    <col min="10" max="10" width="16.00390625" style="70" customWidth="1"/>
    <col min="11" max="11" width="15.28125" style="70" customWidth="1"/>
    <col min="12" max="16384" width="9.140625" style="70" customWidth="1"/>
  </cols>
  <sheetData>
    <row r="1" spans="2:11" ht="12.75"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2" ht="60" customHeight="1">
      <c r="B2" s="135" t="s">
        <v>0</v>
      </c>
      <c r="C2" s="135"/>
      <c r="D2" s="76" t="s">
        <v>1</v>
      </c>
      <c r="E2" s="76"/>
      <c r="F2" s="76"/>
      <c r="G2" s="76"/>
      <c r="H2" s="76"/>
      <c r="I2" s="76"/>
      <c r="J2" s="137" t="s">
        <v>52</v>
      </c>
      <c r="K2" s="137"/>
      <c r="L2" s="74"/>
    </row>
    <row r="3" spans="4:11" ht="13.5" thickBot="1">
      <c r="D3" s="138" t="s">
        <v>53</v>
      </c>
      <c r="E3" s="139"/>
      <c r="F3" s="139"/>
      <c r="G3" s="139"/>
      <c r="H3" s="139"/>
      <c r="I3" s="139"/>
      <c r="J3" s="139"/>
      <c r="K3" s="139"/>
    </row>
    <row r="4" spans="2:11" ht="14.25" thickBot="1" thickTop="1">
      <c r="B4" s="140" t="s">
        <v>4</v>
      </c>
      <c r="C4" s="140" t="s">
        <v>5</v>
      </c>
      <c r="D4" s="140" t="s">
        <v>6</v>
      </c>
      <c r="E4" s="140" t="s">
        <v>54</v>
      </c>
      <c r="F4" s="140" t="s">
        <v>49</v>
      </c>
      <c r="G4" s="140" t="s">
        <v>50</v>
      </c>
      <c r="H4" s="75" t="s">
        <v>10</v>
      </c>
      <c r="I4" s="75"/>
      <c r="J4" s="75" t="s">
        <v>11</v>
      </c>
      <c r="K4" s="75"/>
    </row>
    <row r="5" spans="2:11" ht="46.5" customHeight="1" thickBot="1" thickTop="1">
      <c r="B5" s="141"/>
      <c r="C5" s="141"/>
      <c r="D5" s="141"/>
      <c r="E5" s="141"/>
      <c r="F5" s="141"/>
      <c r="G5" s="141"/>
      <c r="H5" s="78" t="s">
        <v>12</v>
      </c>
      <c r="I5" s="77" t="s">
        <v>13</v>
      </c>
      <c r="J5" s="77" t="s">
        <v>12</v>
      </c>
      <c r="K5" s="79" t="s">
        <v>13</v>
      </c>
    </row>
    <row r="6" spans="2:11" ht="13.5" thickTop="1">
      <c r="B6" s="80" t="s">
        <v>14</v>
      </c>
      <c r="C6" s="81">
        <v>9753.123</v>
      </c>
      <c r="D6" s="81">
        <v>44.969168303</v>
      </c>
      <c r="E6" s="81">
        <v>-0.945324252</v>
      </c>
      <c r="F6" s="81">
        <v>68.609</v>
      </c>
      <c r="G6" s="81">
        <v>0.289015054</v>
      </c>
      <c r="H6" s="81">
        <v>4575.377</v>
      </c>
      <c r="I6" s="81">
        <v>30.944919866</v>
      </c>
      <c r="J6" s="81">
        <v>3075.356</v>
      </c>
      <c r="K6" s="82">
        <v>26.240674193</v>
      </c>
    </row>
    <row r="7" spans="2:11" ht="12.75">
      <c r="B7" s="83" t="s">
        <v>15</v>
      </c>
      <c r="C7" s="84">
        <v>2407.196</v>
      </c>
      <c r="D7" s="84">
        <v>26.51605183</v>
      </c>
      <c r="E7" s="84">
        <v>-0.56543893</v>
      </c>
      <c r="F7" s="84">
        <v>189.182</v>
      </c>
      <c r="G7" s="84">
        <v>2.205939742</v>
      </c>
      <c r="H7" s="84">
        <v>1586.231</v>
      </c>
      <c r="I7" s="84">
        <v>19.788177637</v>
      </c>
      <c r="J7" s="84">
        <v>872.898</v>
      </c>
      <c r="K7" s="85">
        <v>11.337497668</v>
      </c>
    </row>
    <row r="8" spans="2:11" ht="12.75">
      <c r="B8" s="83" t="s">
        <v>16</v>
      </c>
      <c r="C8" s="84">
        <v>3819.297</v>
      </c>
      <c r="D8" s="84">
        <v>51.92247393</v>
      </c>
      <c r="E8" s="84">
        <v>-0.33161065</v>
      </c>
      <c r="F8" s="84">
        <v>1803.959</v>
      </c>
      <c r="G8" s="84">
        <v>24.552784621</v>
      </c>
      <c r="H8" s="84">
        <v>2757.69</v>
      </c>
      <c r="I8" s="84">
        <v>41.890209119</v>
      </c>
      <c r="J8" s="84">
        <v>1157.856</v>
      </c>
      <c r="K8" s="85">
        <v>17.28878903</v>
      </c>
    </row>
    <row r="9" spans="2:11" ht="12.75">
      <c r="B9" s="83" t="s">
        <v>17</v>
      </c>
      <c r="C9" s="84">
        <v>5800.056</v>
      </c>
      <c r="D9" s="84">
        <v>100.518086391</v>
      </c>
      <c r="E9" s="84">
        <v>1.70051628</v>
      </c>
      <c r="F9" s="84">
        <v>3773.284</v>
      </c>
      <c r="G9" s="84">
        <v>65.872488191</v>
      </c>
      <c r="H9" s="84">
        <v>4020.393</v>
      </c>
      <c r="I9" s="84">
        <v>75.438905851</v>
      </c>
      <c r="J9" s="84">
        <v>2026.488</v>
      </c>
      <c r="K9" s="85">
        <v>36.890458885</v>
      </c>
    </row>
    <row r="10" spans="2:11" ht="12.75">
      <c r="B10" s="83" t="s">
        <v>18</v>
      </c>
      <c r="C10" s="84">
        <v>6344.812</v>
      </c>
      <c r="D10" s="84">
        <v>156.064550793</v>
      </c>
      <c r="E10" s="84">
        <v>4.568509263</v>
      </c>
      <c r="F10" s="84">
        <v>5375.554</v>
      </c>
      <c r="G10" s="84">
        <v>133.019474307</v>
      </c>
      <c r="H10" s="84">
        <v>4554.099</v>
      </c>
      <c r="I10" s="84">
        <v>115.352638773</v>
      </c>
      <c r="J10" s="84">
        <v>2302.687</v>
      </c>
      <c r="K10" s="85">
        <v>52.150642791</v>
      </c>
    </row>
    <row r="11" spans="2:11" ht="12.75">
      <c r="B11" s="83" t="s">
        <v>19</v>
      </c>
      <c r="C11" s="84">
        <v>5704.528</v>
      </c>
      <c r="D11" s="84">
        <v>217.05567987</v>
      </c>
      <c r="E11" s="84">
        <v>10.838340138</v>
      </c>
      <c r="F11" s="84">
        <v>5442.659</v>
      </c>
      <c r="G11" s="84">
        <v>207.575862448</v>
      </c>
      <c r="H11" s="84">
        <v>4252.31</v>
      </c>
      <c r="I11" s="84">
        <v>162.431582419</v>
      </c>
      <c r="J11" s="84">
        <v>2047.952</v>
      </c>
      <c r="K11" s="85">
        <v>62.604335757</v>
      </c>
    </row>
    <row r="12" spans="2:11" ht="12.75">
      <c r="B12" s="83" t="s">
        <v>20</v>
      </c>
      <c r="C12" s="84">
        <v>2549.275</v>
      </c>
      <c r="D12" s="84">
        <v>167.095215692</v>
      </c>
      <c r="E12" s="84">
        <v>14.542112429</v>
      </c>
      <c r="F12" s="84">
        <v>2481.071</v>
      </c>
      <c r="G12" s="84">
        <v>162.657936079</v>
      </c>
      <c r="H12" s="84">
        <v>1989.829</v>
      </c>
      <c r="I12" s="84">
        <v>121.309553215</v>
      </c>
      <c r="J12" s="84">
        <v>799.786</v>
      </c>
      <c r="K12" s="85">
        <v>33.432630091</v>
      </c>
    </row>
    <row r="13" spans="2:11" ht="12.75">
      <c r="B13" s="83" t="s">
        <v>55</v>
      </c>
      <c r="C13" s="84">
        <v>584.23</v>
      </c>
      <c r="D13" s="84">
        <v>113.150327814</v>
      </c>
      <c r="E13" s="84">
        <v>19.411010149</v>
      </c>
      <c r="F13" s="84">
        <v>572.923</v>
      </c>
      <c r="G13" s="84">
        <v>111.087464851</v>
      </c>
      <c r="H13" s="84">
        <v>459.814</v>
      </c>
      <c r="I13" s="84">
        <v>53.957784669</v>
      </c>
      <c r="J13" s="84">
        <v>143.635</v>
      </c>
      <c r="K13" s="85">
        <v>7.096053419</v>
      </c>
    </row>
    <row r="14" spans="2:11" ht="12.75">
      <c r="B14" s="86" t="s">
        <v>41</v>
      </c>
      <c r="C14" s="87">
        <v>36962.517</v>
      </c>
      <c r="D14" s="87">
        <v>877.291554623</v>
      </c>
      <c r="E14" s="87">
        <v>49.218114427</v>
      </c>
      <c r="F14" s="87">
        <v>19707.241</v>
      </c>
      <c r="G14" s="87">
        <v>707.260965293</v>
      </c>
      <c r="H14" s="87">
        <v>24195.743</v>
      </c>
      <c r="I14" s="87">
        <v>621.113771549</v>
      </c>
      <c r="J14" s="87">
        <v>12426.658</v>
      </c>
      <c r="K14" s="88">
        <v>247.041081834</v>
      </c>
    </row>
    <row r="15" spans="2:11" ht="13.5" thickBot="1">
      <c r="B15" s="89" t="s">
        <v>42</v>
      </c>
      <c r="C15" s="90">
        <v>190</v>
      </c>
      <c r="D15" s="90">
        <v>2.8</v>
      </c>
      <c r="E15" s="90">
        <v>0.42</v>
      </c>
      <c r="F15" s="90">
        <v>102.6</v>
      </c>
      <c r="G15" s="90">
        <v>2.5</v>
      </c>
      <c r="H15" s="90">
        <v>56.7</v>
      </c>
      <c r="I15" s="90">
        <v>1.9</v>
      </c>
      <c r="J15" s="90">
        <v>29.2</v>
      </c>
      <c r="K15" s="91">
        <v>0.5</v>
      </c>
    </row>
    <row r="16" ht="12.75" thickTop="1"/>
  </sheetData>
  <sheetProtection/>
  <mergeCells count="12">
    <mergeCell ref="F4:F5"/>
    <mergeCell ref="G4:G5"/>
    <mergeCell ref="H4:I4"/>
    <mergeCell ref="J4:K4"/>
    <mergeCell ref="B2:C2"/>
    <mergeCell ref="D2:I2"/>
    <mergeCell ref="J2:K2"/>
    <mergeCell ref="D3:K3"/>
    <mergeCell ref="B4:B5"/>
    <mergeCell ref="C4:C5"/>
    <mergeCell ref="D4:D5"/>
    <mergeCell ref="E4:E5"/>
  </mergeCells>
  <hyperlinks>
    <hyperlink ref="B2:C2" r:id="rId1" display="Retour au menu général"/>
  </hyperlinks>
  <printOptions/>
  <pageMargins left="0.75" right="0.75" top="1" bottom="1" header="0.5" footer="0.5"/>
  <pageSetup fitToHeight="1" fitToWidth="1" horizontalDpi="600" verticalDpi="600" orientation="landscape" paperSize="9" scale="77" r:id="rId2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6:K100"/>
  <sheetViews>
    <sheetView zoomScalePageLayoutView="0" workbookViewId="0" topLeftCell="A1">
      <selection activeCell="D9" sqref="D9:D36"/>
    </sheetView>
  </sheetViews>
  <sheetFormatPr defaultColWidth="11.421875" defaultRowHeight="12.75"/>
  <cols>
    <col min="4" max="4" width="19.57421875" style="0" bestFit="1" customWidth="1"/>
    <col min="5" max="5" width="13.28125" style="0" bestFit="1" customWidth="1"/>
    <col min="7" max="7" width="13.28125" style="0" bestFit="1" customWidth="1"/>
    <col min="9" max="9" width="13.28125" style="0" bestFit="1" customWidth="1"/>
    <col min="11" max="11" width="14.421875" style="0" bestFit="1" customWidth="1"/>
  </cols>
  <sheetData>
    <row r="6" ht="12">
      <c r="C6" t="s">
        <v>5</v>
      </c>
    </row>
    <row r="9" spans="3:11" ht="12">
      <c r="C9" s="101"/>
      <c r="D9" s="101" t="s">
        <v>56</v>
      </c>
      <c r="E9" s="101" t="s">
        <v>58</v>
      </c>
      <c r="F9" s="101" t="s">
        <v>57</v>
      </c>
      <c r="G9" s="101" t="s">
        <v>59</v>
      </c>
      <c r="H9" s="101" t="s">
        <v>60</v>
      </c>
      <c r="I9" s="101" t="s">
        <v>61</v>
      </c>
      <c r="J9" s="101" t="s">
        <v>62</v>
      </c>
      <c r="K9" s="101" t="s">
        <v>63</v>
      </c>
    </row>
    <row r="10" spans="3:11" ht="12.75">
      <c r="C10" s="101"/>
      <c r="D10" s="96" t="s">
        <v>14</v>
      </c>
      <c r="E10" s="102">
        <f>'2014'!C6</f>
        <v>8706376</v>
      </c>
      <c r="F10" s="105">
        <f>(E10-G10)/G10</f>
        <v>-0.007346640197053591</v>
      </c>
      <c r="G10" s="102">
        <f>'2013'!C6</f>
        <v>8770812</v>
      </c>
      <c r="H10" s="105">
        <f>(G10-I10)/I10</f>
        <v>-0.01236835002298818</v>
      </c>
      <c r="I10" s="102">
        <f>'2012'!C6</f>
        <v>8880651</v>
      </c>
      <c r="J10" s="105">
        <f aca="true" t="shared" si="0" ref="J10:J17">(I10-K10)/K10</f>
        <v>-0.08945565435809638</v>
      </c>
      <c r="K10" s="106">
        <f>'2011'!C6*1000</f>
        <v>9753123</v>
      </c>
    </row>
    <row r="11" spans="3:11" ht="12.75">
      <c r="C11" s="101"/>
      <c r="D11" s="96" t="s">
        <v>15</v>
      </c>
      <c r="E11" s="102">
        <f>'2014'!C7</f>
        <v>2130622</v>
      </c>
      <c r="F11" s="105">
        <f aca="true" t="shared" si="1" ref="F11:H36">(E11-G11)/G11</f>
        <v>-0.0255625961861684</v>
      </c>
      <c r="G11" s="102">
        <f>'2013'!C7</f>
        <v>2186515</v>
      </c>
      <c r="H11" s="105">
        <f t="shared" si="1"/>
        <v>-0.023306913143925113</v>
      </c>
      <c r="I11" s="102">
        <f>'2012'!C7</f>
        <v>2238692</v>
      </c>
      <c r="J11" s="105">
        <f t="shared" si="0"/>
        <v>-0.07000011631790681</v>
      </c>
      <c r="K11" s="106">
        <f>'2011'!C7*1000</f>
        <v>2407196</v>
      </c>
    </row>
    <row r="12" spans="3:11" ht="12.75">
      <c r="C12" s="101"/>
      <c r="D12" s="96" t="s">
        <v>16</v>
      </c>
      <c r="E12" s="102">
        <f>'2014'!C8</f>
        <v>3443181</v>
      </c>
      <c r="F12" s="105">
        <f t="shared" si="1"/>
        <v>-0.02997755514793403</v>
      </c>
      <c r="G12" s="102">
        <f>'2013'!C8</f>
        <v>3549589</v>
      </c>
      <c r="H12" s="105">
        <f t="shared" si="1"/>
        <v>-0.024006715611294128</v>
      </c>
      <c r="I12" s="102">
        <f>'2012'!C8</f>
        <v>3636899</v>
      </c>
      <c r="J12" s="105">
        <f t="shared" si="0"/>
        <v>-0.04775695631944832</v>
      </c>
      <c r="K12" s="106">
        <f>'2011'!C8*1000</f>
        <v>3819297</v>
      </c>
    </row>
    <row r="13" spans="3:11" ht="12.75">
      <c r="C13" s="101"/>
      <c r="D13" s="96" t="s">
        <v>17</v>
      </c>
      <c r="E13" s="102">
        <f>'2014'!C9</f>
        <v>5899610</v>
      </c>
      <c r="F13" s="105">
        <f t="shared" si="1"/>
        <v>0.006823987341167283</v>
      </c>
      <c r="G13" s="102">
        <f>'2013'!C9</f>
        <v>5859624</v>
      </c>
      <c r="H13" s="105">
        <f t="shared" si="1"/>
        <v>0.014036129691429425</v>
      </c>
      <c r="I13" s="102">
        <f>'2012'!C9</f>
        <v>5778516</v>
      </c>
      <c r="J13" s="105">
        <f t="shared" si="0"/>
        <v>-0.003713757246481758</v>
      </c>
      <c r="K13" s="106">
        <f>'2011'!C9*1000</f>
        <v>5800056</v>
      </c>
    </row>
    <row r="14" spans="3:11" ht="12.75">
      <c r="C14" s="101"/>
      <c r="D14" s="96" t="s">
        <v>18</v>
      </c>
      <c r="E14" s="102">
        <f>'2014'!C10</f>
        <v>6715243</v>
      </c>
      <c r="F14" s="105">
        <f t="shared" si="1"/>
        <v>0.024266067087228466</v>
      </c>
      <c r="G14" s="102">
        <f>'2013'!C10</f>
        <v>6556151</v>
      </c>
      <c r="H14" s="105">
        <f t="shared" si="1"/>
        <v>0.015510339503495655</v>
      </c>
      <c r="I14" s="102">
        <f>'2012'!C10</f>
        <v>6456016</v>
      </c>
      <c r="J14" s="105">
        <f t="shared" si="0"/>
        <v>0.0175267604461724</v>
      </c>
      <c r="K14" s="106">
        <f>'2011'!C10*1000</f>
        <v>6344812</v>
      </c>
    </row>
    <row r="15" spans="3:11" ht="12.75">
      <c r="C15" s="101"/>
      <c r="D15" s="96" t="s">
        <v>19</v>
      </c>
      <c r="E15" s="102">
        <f>'2014'!C11</f>
        <v>6383013</v>
      </c>
      <c r="F15" s="105">
        <f t="shared" si="1"/>
        <v>0.03872264876176962</v>
      </c>
      <c r="G15" s="102">
        <f>'2013'!C11</f>
        <v>6145060</v>
      </c>
      <c r="H15" s="105">
        <f t="shared" si="1"/>
        <v>0.029198813811796964</v>
      </c>
      <c r="I15" s="102">
        <f>'2012'!C11</f>
        <v>5970722</v>
      </c>
      <c r="J15" s="105">
        <f t="shared" si="0"/>
        <v>0.04666363281940241</v>
      </c>
      <c r="K15" s="106">
        <f>'2011'!C11*1000</f>
        <v>5704528</v>
      </c>
    </row>
    <row r="16" spans="3:11" ht="12.75">
      <c r="C16" s="101"/>
      <c r="D16" s="96" t="s">
        <v>20</v>
      </c>
      <c r="E16" s="102">
        <f>'2014'!C12</f>
        <v>3138509</v>
      </c>
      <c r="F16" s="105">
        <f t="shared" si="1"/>
        <v>0.06166825372394675</v>
      </c>
      <c r="G16" s="102">
        <f>'2013'!C12</f>
        <v>2956205</v>
      </c>
      <c r="H16" s="105">
        <f t="shared" si="1"/>
        <v>0.06442991056672281</v>
      </c>
      <c r="I16" s="102">
        <f>'2012'!C12</f>
        <v>2777266</v>
      </c>
      <c r="J16" s="105">
        <f t="shared" si="0"/>
        <v>0.08943366251189064</v>
      </c>
      <c r="K16" s="106">
        <f>'2011'!C12*1000</f>
        <v>2549275</v>
      </c>
    </row>
    <row r="17" spans="3:11" ht="12.75">
      <c r="C17" s="101"/>
      <c r="D17" s="112" t="s">
        <v>64</v>
      </c>
      <c r="E17" s="113">
        <f>'2014'!C13</f>
        <v>702665</v>
      </c>
      <c r="F17" s="114">
        <f t="shared" si="1"/>
        <v>0.009460119526491208</v>
      </c>
      <c r="G17" s="113">
        <f>'2013'!C13</f>
        <v>696080</v>
      </c>
      <c r="H17" s="114">
        <f t="shared" si="1"/>
        <v>0.07007904761611944</v>
      </c>
      <c r="I17" s="113">
        <f>'2012'!C13</f>
        <v>650494</v>
      </c>
      <c r="J17" s="114">
        <f t="shared" si="0"/>
        <v>0.11342108416205947</v>
      </c>
      <c r="K17" s="115">
        <f>'2011'!C13*1000</f>
        <v>584230</v>
      </c>
    </row>
    <row r="18" spans="3:11" ht="12.75">
      <c r="C18" s="101"/>
      <c r="D18" s="97" t="s">
        <v>22</v>
      </c>
      <c r="E18" s="102">
        <f>'2014'!C14</f>
        <v>565584</v>
      </c>
      <c r="F18" s="105">
        <f t="shared" si="1"/>
        <v>0.03244178659832205</v>
      </c>
      <c r="G18" s="102">
        <f>'2013'!C14</f>
        <v>547812</v>
      </c>
      <c r="H18" s="105">
        <f t="shared" si="1"/>
        <v>0.07555415938585985</v>
      </c>
      <c r="I18" s="102">
        <f>'2012'!C14</f>
        <v>509330</v>
      </c>
      <c r="J18" s="105"/>
      <c r="K18" s="106"/>
    </row>
    <row r="19" spans="3:11" ht="12.75">
      <c r="C19" s="101"/>
      <c r="D19" s="97" t="s">
        <v>23</v>
      </c>
      <c r="E19" s="102">
        <f>'2014'!C15</f>
        <v>82509</v>
      </c>
      <c r="F19" s="105">
        <f t="shared" si="1"/>
        <v>-0.018030562696372467</v>
      </c>
      <c r="G19" s="102">
        <f>'2013'!C15</f>
        <v>84024</v>
      </c>
      <c r="H19" s="105">
        <f t="shared" si="1"/>
        <v>0.08059724526409198</v>
      </c>
      <c r="I19" s="102">
        <f>'2012'!C15</f>
        <v>77757</v>
      </c>
      <c r="J19" s="105"/>
      <c r="K19" s="106"/>
    </row>
    <row r="20" spans="3:11" ht="12.75">
      <c r="C20" s="101"/>
      <c r="D20" s="97" t="s">
        <v>24</v>
      </c>
      <c r="E20" s="102">
        <f>'2014'!C16</f>
        <v>25368</v>
      </c>
      <c r="F20" s="105">
        <f t="shared" si="1"/>
        <v>-0.08646332240988153</v>
      </c>
      <c r="G20" s="102">
        <f>'2013'!C16</f>
        <v>27769</v>
      </c>
      <c r="H20" s="105">
        <f t="shared" si="1"/>
        <v>0.05321247060608359</v>
      </c>
      <c r="I20" s="102">
        <f>'2012'!C16</f>
        <v>26366</v>
      </c>
      <c r="J20" s="105"/>
      <c r="K20" s="106"/>
    </row>
    <row r="21" spans="3:11" ht="12.75">
      <c r="C21" s="101"/>
      <c r="D21" s="97" t="s">
        <v>25</v>
      </c>
      <c r="E21" s="102">
        <f>'2014'!C17</f>
        <v>10980</v>
      </c>
      <c r="F21" s="105">
        <f t="shared" si="1"/>
        <v>-0.146455223880597</v>
      </c>
      <c r="G21" s="102">
        <f>'2013'!C17</f>
        <v>12864</v>
      </c>
      <c r="H21" s="105">
        <f t="shared" si="1"/>
        <v>0.04781298362792213</v>
      </c>
      <c r="I21" s="102">
        <f>'2012'!C17</f>
        <v>12277</v>
      </c>
      <c r="J21" s="105"/>
      <c r="K21" s="106"/>
    </row>
    <row r="22" spans="3:11" ht="12.75">
      <c r="C22" s="101"/>
      <c r="D22" s="97" t="s">
        <v>26</v>
      </c>
      <c r="E22" s="102">
        <f>'2014'!C18</f>
        <v>5701</v>
      </c>
      <c r="F22" s="105">
        <f t="shared" si="1"/>
        <v>-0.14693999700733204</v>
      </c>
      <c r="G22" s="102">
        <f>'2013'!C18</f>
        <v>6683</v>
      </c>
      <c r="H22" s="105">
        <f t="shared" si="1"/>
        <v>-0.007131184073688902</v>
      </c>
      <c r="I22" s="102">
        <f>'2012'!C18</f>
        <v>6731</v>
      </c>
      <c r="J22" s="105"/>
      <c r="K22" s="106"/>
    </row>
    <row r="23" spans="3:11" ht="12.75">
      <c r="C23" s="101"/>
      <c r="D23" s="97" t="s">
        <v>27</v>
      </c>
      <c r="E23" s="102">
        <f>'2014'!C19</f>
        <v>3329</v>
      </c>
      <c r="F23" s="105">
        <f t="shared" si="1"/>
        <v>-0.1824656188605108</v>
      </c>
      <c r="G23" s="102">
        <f>'2013'!C19</f>
        <v>4072</v>
      </c>
      <c r="H23" s="105">
        <f t="shared" si="1"/>
        <v>-0.036896877956480605</v>
      </c>
      <c r="I23" s="102">
        <f>'2012'!C19</f>
        <v>4228</v>
      </c>
      <c r="J23" s="105"/>
      <c r="K23" s="106"/>
    </row>
    <row r="24" spans="3:11" ht="12.75">
      <c r="C24" s="101"/>
      <c r="D24" s="97" t="s">
        <v>28</v>
      </c>
      <c r="E24" s="102">
        <f>'2014'!C20</f>
        <v>2108</v>
      </c>
      <c r="F24" s="105">
        <f t="shared" si="1"/>
        <v>-0.22840409956076135</v>
      </c>
      <c r="G24" s="102">
        <f>'2013'!C20</f>
        <v>2732</v>
      </c>
      <c r="H24" s="105">
        <f t="shared" si="1"/>
        <v>-0.02219040801717967</v>
      </c>
      <c r="I24" s="102">
        <f>'2012'!C20</f>
        <v>2794</v>
      </c>
      <c r="J24" s="105"/>
      <c r="K24" s="106"/>
    </row>
    <row r="25" spans="3:11" ht="12.75">
      <c r="C25" s="101"/>
      <c r="D25" s="97" t="s">
        <v>29</v>
      </c>
      <c r="E25" s="102">
        <f>'2014'!C21</f>
        <v>1406</v>
      </c>
      <c r="F25" s="105">
        <f t="shared" si="1"/>
        <v>-0.2891809908998989</v>
      </c>
      <c r="G25" s="102">
        <f>'2013'!C21</f>
        <v>1978</v>
      </c>
      <c r="H25" s="105">
        <f t="shared" si="1"/>
        <v>0.02860114404576183</v>
      </c>
      <c r="I25" s="102">
        <f>'2012'!C21</f>
        <v>1923</v>
      </c>
      <c r="J25" s="105"/>
      <c r="K25" s="106"/>
    </row>
    <row r="26" spans="3:11" ht="12.75">
      <c r="C26" s="101"/>
      <c r="D26" s="97" t="s">
        <v>30</v>
      </c>
      <c r="E26" s="102">
        <f>'2014'!C22</f>
        <v>1050</v>
      </c>
      <c r="F26" s="105">
        <f t="shared" si="1"/>
        <v>-0.308300395256917</v>
      </c>
      <c r="G26" s="102">
        <f>'2013'!C22</f>
        <v>1518</v>
      </c>
      <c r="H26" s="105">
        <f t="shared" si="1"/>
        <v>0.03195105370496261</v>
      </c>
      <c r="I26" s="102">
        <f>'2012'!C22</f>
        <v>1471</v>
      </c>
      <c r="J26" s="105"/>
      <c r="K26" s="106"/>
    </row>
    <row r="27" spans="3:11" ht="12.75">
      <c r="C27" s="101"/>
      <c r="D27" s="97" t="s">
        <v>31</v>
      </c>
      <c r="E27" s="102">
        <f>'2014'!C23</f>
        <v>3351</v>
      </c>
      <c r="F27" s="105">
        <f t="shared" si="1"/>
        <v>-0.29851371153443584</v>
      </c>
      <c r="G27" s="102">
        <f>'2013'!C23</f>
        <v>4777</v>
      </c>
      <c r="H27" s="105">
        <f t="shared" si="1"/>
        <v>-0.08398849472674975</v>
      </c>
      <c r="I27" s="102">
        <f>'2012'!C23</f>
        <v>5215</v>
      </c>
      <c r="J27" s="105"/>
      <c r="K27" s="106"/>
    </row>
    <row r="28" spans="3:11" ht="12.75">
      <c r="C28" s="101"/>
      <c r="D28" s="97" t="s">
        <v>32</v>
      </c>
      <c r="E28" s="102">
        <f>'2014'!C24</f>
        <v>631</v>
      </c>
      <c r="F28" s="105">
        <f t="shared" si="1"/>
        <v>-0.322234156820623</v>
      </c>
      <c r="G28" s="102">
        <f>'2013'!C24</f>
        <v>931</v>
      </c>
      <c r="H28" s="105">
        <f t="shared" si="1"/>
        <v>-0.20154373927958832</v>
      </c>
      <c r="I28" s="102">
        <f>'2012'!C24</f>
        <v>1166</v>
      </c>
      <c r="J28" s="105"/>
      <c r="K28" s="106"/>
    </row>
    <row r="29" spans="3:11" ht="12.75">
      <c r="C29" s="101"/>
      <c r="D29" s="97" t="s">
        <v>33</v>
      </c>
      <c r="E29" s="102">
        <f>'2014'!C25</f>
        <v>259</v>
      </c>
      <c r="F29" s="105">
        <f t="shared" si="1"/>
        <v>-0.2557471264367816</v>
      </c>
      <c r="G29" s="102">
        <f>'2013'!C25</f>
        <v>348</v>
      </c>
      <c r="H29" s="105">
        <f t="shared" si="1"/>
        <v>-0.3108910891089109</v>
      </c>
      <c r="I29" s="102">
        <f>'2012'!C25</f>
        <v>505</v>
      </c>
      <c r="J29" s="105"/>
      <c r="K29" s="106"/>
    </row>
    <row r="30" spans="3:11" ht="12.75">
      <c r="C30" s="101"/>
      <c r="D30" s="97" t="s">
        <v>34</v>
      </c>
      <c r="E30" s="102">
        <f>'2014'!C26</f>
        <v>135</v>
      </c>
      <c r="F30" s="105">
        <f t="shared" si="1"/>
        <v>-0.1509433962264151</v>
      </c>
      <c r="G30" s="102">
        <f>'2013'!C26</f>
        <v>159</v>
      </c>
      <c r="H30" s="105">
        <f t="shared" si="1"/>
        <v>-0.24285714285714285</v>
      </c>
      <c r="I30" s="102">
        <f>'2012'!C26</f>
        <v>210</v>
      </c>
      <c r="J30" s="105"/>
      <c r="K30" s="106"/>
    </row>
    <row r="31" spans="3:11" ht="12.75">
      <c r="C31" s="101"/>
      <c r="D31" s="97" t="s">
        <v>35</v>
      </c>
      <c r="E31" s="102">
        <f>'2014'!C27</f>
        <v>65</v>
      </c>
      <c r="F31" s="105">
        <f t="shared" si="1"/>
        <v>-0.4247787610619469</v>
      </c>
      <c r="G31" s="102">
        <f>'2013'!C27</f>
        <v>113</v>
      </c>
      <c r="H31" s="105">
        <f t="shared" si="1"/>
        <v>-0.2152777777777778</v>
      </c>
      <c r="I31" s="102">
        <f>'2012'!C27</f>
        <v>144</v>
      </c>
      <c r="J31" s="105"/>
      <c r="K31" s="106"/>
    </row>
    <row r="32" spans="3:11" ht="12.75">
      <c r="C32" s="101"/>
      <c r="D32" s="97" t="s">
        <v>36</v>
      </c>
      <c r="E32" s="102">
        <f>'2014'!C28</f>
        <v>47</v>
      </c>
      <c r="F32" s="105">
        <f t="shared" si="1"/>
        <v>-0.4050632911392405</v>
      </c>
      <c r="G32" s="102">
        <f>'2013'!C28</f>
        <v>79</v>
      </c>
      <c r="H32" s="105">
        <f t="shared" si="1"/>
        <v>-0.14130434782608695</v>
      </c>
      <c r="I32" s="102">
        <f>'2012'!C28</f>
        <v>92</v>
      </c>
      <c r="J32" s="105"/>
      <c r="K32" s="106"/>
    </row>
    <row r="33" spans="3:11" ht="12.75">
      <c r="C33" s="101"/>
      <c r="D33" s="97" t="s">
        <v>37</v>
      </c>
      <c r="E33" s="102">
        <f>'2014'!C29</f>
        <v>27</v>
      </c>
      <c r="F33" s="105">
        <f t="shared" si="1"/>
        <v>-0.46</v>
      </c>
      <c r="G33" s="102">
        <f>'2013'!C29</f>
        <v>50</v>
      </c>
      <c r="H33" s="105">
        <f t="shared" si="1"/>
        <v>0</v>
      </c>
      <c r="I33" s="102">
        <f>'2012'!C29</f>
        <v>50</v>
      </c>
      <c r="J33" s="105"/>
      <c r="K33" s="106"/>
    </row>
    <row r="34" spans="3:11" ht="12.75">
      <c r="C34" s="101"/>
      <c r="D34" s="97" t="s">
        <v>39</v>
      </c>
      <c r="E34" s="102">
        <f>'2014'!C30</f>
        <v>22</v>
      </c>
      <c r="F34" s="105">
        <f t="shared" si="1"/>
        <v>-0.18518518518518517</v>
      </c>
      <c r="G34" s="102">
        <f>'2013'!C30</f>
        <v>27</v>
      </c>
      <c r="H34" s="105">
        <f t="shared" si="1"/>
        <v>-0.15625</v>
      </c>
      <c r="I34" s="102">
        <f>'2012'!C30</f>
        <v>32</v>
      </c>
      <c r="J34" s="105"/>
      <c r="K34" s="106"/>
    </row>
    <row r="35" spans="3:11" ht="12.75">
      <c r="C35" s="101"/>
      <c r="D35" s="97" t="s">
        <v>40</v>
      </c>
      <c r="E35" s="102">
        <f>'2014'!C31</f>
        <v>93</v>
      </c>
      <c r="F35" s="105">
        <f t="shared" si="1"/>
        <v>-0.3541666666666667</v>
      </c>
      <c r="G35" s="102">
        <f>'2013'!C31</f>
        <v>144</v>
      </c>
      <c r="H35" s="105">
        <f t="shared" si="1"/>
        <v>-0.29064039408866993</v>
      </c>
      <c r="I35" s="102">
        <f>'2012'!C31</f>
        <v>203</v>
      </c>
      <c r="J35" s="105"/>
      <c r="K35" s="106"/>
    </row>
    <row r="36" spans="3:11" ht="12.75">
      <c r="C36" s="101"/>
      <c r="D36" s="98" t="s">
        <v>41</v>
      </c>
      <c r="E36" s="102">
        <f>'2014'!C32</f>
        <v>37119219</v>
      </c>
      <c r="F36" s="105">
        <f t="shared" si="1"/>
        <v>0.01087098607419666</v>
      </c>
      <c r="G36" s="102">
        <f>'2013'!C32</f>
        <v>36720036</v>
      </c>
      <c r="H36" s="105">
        <f t="shared" si="1"/>
        <v>0.009090045699203084</v>
      </c>
      <c r="I36" s="102">
        <f>'2012'!C32</f>
        <v>36389256</v>
      </c>
      <c r="J36" s="105">
        <f>(I36-K36)/K36</f>
        <v>-0.015509252251409178</v>
      </c>
      <c r="K36" s="106">
        <f>'2011'!C14*1000</f>
        <v>36962517</v>
      </c>
    </row>
    <row r="37" spans="3:11" ht="12">
      <c r="C37" s="107"/>
      <c r="D37" s="107"/>
      <c r="E37" s="107"/>
      <c r="F37" s="107"/>
      <c r="G37" s="107"/>
      <c r="H37" s="107"/>
      <c r="I37" s="107"/>
      <c r="J37" s="107"/>
      <c r="K37" s="107"/>
    </row>
    <row r="39" ht="12">
      <c r="C39" t="s">
        <v>65</v>
      </c>
    </row>
    <row r="41" spans="4:11" ht="12">
      <c r="D41" s="101" t="s">
        <v>56</v>
      </c>
      <c r="E41" s="101" t="s">
        <v>58</v>
      </c>
      <c r="F41" s="101" t="s">
        <v>57</v>
      </c>
      <c r="G41" s="101" t="s">
        <v>59</v>
      </c>
      <c r="H41" s="101" t="s">
        <v>60</v>
      </c>
      <c r="I41" s="101" t="s">
        <v>61</v>
      </c>
      <c r="J41" s="101" t="s">
        <v>62</v>
      </c>
      <c r="K41" s="101" t="s">
        <v>63</v>
      </c>
    </row>
    <row r="42" spans="4:11" ht="12.75">
      <c r="D42" s="96" t="s">
        <v>14</v>
      </c>
      <c r="E42" s="102">
        <f>'2014'!E6/1000</f>
        <v>-734911.796</v>
      </c>
      <c r="F42" s="105">
        <f aca="true" t="shared" si="2" ref="F42:F68">(E42-G42)/G42</f>
        <v>0.11028126703173802</v>
      </c>
      <c r="G42" s="102">
        <f>'2013'!E6/1000</f>
        <v>-661914.974</v>
      </c>
      <c r="H42" s="105">
        <f aca="true" t="shared" si="3" ref="H42:H68">(G42-I42)/I42</f>
        <v>-0.12935600717854784</v>
      </c>
      <c r="I42" s="102">
        <f>'2012'!E6/1000</f>
        <v>-760259.049</v>
      </c>
      <c r="J42" s="105">
        <f>(I42-K42)/K42</f>
        <v>-0.19576902063864535</v>
      </c>
      <c r="K42" s="106">
        <f>'2011'!E6*1000000</f>
        <v>-945324.252</v>
      </c>
    </row>
    <row r="43" spans="4:11" ht="12.75">
      <c r="D43" s="96" t="s">
        <v>15</v>
      </c>
      <c r="E43" s="102">
        <f>'2014'!E7/1000</f>
        <v>-394908.493</v>
      </c>
      <c r="F43" s="105">
        <f t="shared" si="2"/>
        <v>0.004402369534905831</v>
      </c>
      <c r="G43" s="102">
        <f>'2013'!E7/1000</f>
        <v>-393177.58</v>
      </c>
      <c r="H43" s="105">
        <f t="shared" si="3"/>
        <v>-0.18534874662383732</v>
      </c>
      <c r="I43" s="102">
        <f>'2012'!E7/1000</f>
        <v>-482633.002</v>
      </c>
      <c r="J43" s="105">
        <f aca="true" t="shared" si="4" ref="J43:J49">(I43-K43)/K43</f>
        <v>-0.14644539596875664</v>
      </c>
      <c r="K43" s="106">
        <f>'2011'!E7*1000000</f>
        <v>-565438.93</v>
      </c>
    </row>
    <row r="44" spans="4:11" ht="12.75">
      <c r="D44" s="96" t="s">
        <v>16</v>
      </c>
      <c r="E44" s="102">
        <f>'2014'!E8/1000</f>
        <v>-257782.701</v>
      </c>
      <c r="F44" s="105">
        <f t="shared" si="2"/>
        <v>4.179711813081274</v>
      </c>
      <c r="G44" s="102">
        <f>'2013'!E8/1000</f>
        <v>-49767.769</v>
      </c>
      <c r="H44" s="105">
        <f t="shared" si="3"/>
        <v>-0.7816368909494539</v>
      </c>
      <c r="I44" s="102">
        <f>'2012'!E8/1000</f>
        <v>-227912.898</v>
      </c>
      <c r="J44" s="105">
        <f t="shared" si="4"/>
        <v>-0.31270935357474205</v>
      </c>
      <c r="K44" s="106">
        <f>'2011'!E8*1000000</f>
        <v>-331610.65</v>
      </c>
    </row>
    <row r="45" spans="4:11" ht="12.75">
      <c r="D45" s="96" t="s">
        <v>17</v>
      </c>
      <c r="E45" s="102">
        <f>'2014'!E9/1000</f>
        <v>2574811.709</v>
      </c>
      <c r="F45" s="105">
        <f t="shared" si="2"/>
        <v>0.04303190946158955</v>
      </c>
      <c r="G45" s="102">
        <f>'2013'!E9/1000</f>
        <v>2468583.833</v>
      </c>
      <c r="H45" s="105">
        <f t="shared" si="3"/>
        <v>0.2098972755687414</v>
      </c>
      <c r="I45" s="102">
        <f>'2012'!E9/1000</f>
        <v>2040325.144</v>
      </c>
      <c r="J45" s="105">
        <f t="shared" si="4"/>
        <v>0.19982688081057362</v>
      </c>
      <c r="K45" s="106">
        <f>'2011'!E9*1000000</f>
        <v>1700516.28</v>
      </c>
    </row>
    <row r="46" spans="4:11" ht="12.75">
      <c r="D46" s="96" t="s">
        <v>18</v>
      </c>
      <c r="E46" s="102">
        <f>'2014'!E10/1000</f>
        <v>5501790.387</v>
      </c>
      <c r="F46" s="105">
        <f t="shared" si="2"/>
        <v>-0.06267251076583746</v>
      </c>
      <c r="G46" s="102">
        <f>'2013'!E10/1000</f>
        <v>5869656.497</v>
      </c>
      <c r="H46" s="105">
        <f t="shared" si="3"/>
        <v>0.11888851176898804</v>
      </c>
      <c r="I46" s="102">
        <f>'2012'!E10/1000</f>
        <v>5245970.832</v>
      </c>
      <c r="J46" s="105">
        <f t="shared" si="4"/>
        <v>0.14828941564958803</v>
      </c>
      <c r="K46" s="106">
        <f>'2011'!E10*1000000</f>
        <v>4568509.263</v>
      </c>
    </row>
    <row r="47" spans="4:11" ht="12.75">
      <c r="D47" s="96" t="s">
        <v>19</v>
      </c>
      <c r="E47" s="102">
        <f>'2014'!E11/1000</f>
        <v>13680010.821</v>
      </c>
      <c r="F47" s="105">
        <f t="shared" si="2"/>
        <v>0.04558338472137859</v>
      </c>
      <c r="G47" s="102">
        <f>'2013'!E11/1000</f>
        <v>13083615.349</v>
      </c>
      <c r="H47" s="105">
        <f t="shared" si="3"/>
        <v>0.09059072731531635</v>
      </c>
      <c r="I47" s="102">
        <f>'2012'!E11/1000</f>
        <v>11996815.14</v>
      </c>
      <c r="J47" s="105">
        <f t="shared" si="4"/>
        <v>0.10688675454448081</v>
      </c>
      <c r="K47" s="106">
        <f>'2011'!E11*1000000</f>
        <v>10838340.138</v>
      </c>
    </row>
    <row r="48" spans="4:11" ht="12.75">
      <c r="D48" s="96" t="s">
        <v>20</v>
      </c>
      <c r="E48" s="102">
        <f>'2014'!E12/1000</f>
        <v>19258992.32</v>
      </c>
      <c r="F48" s="105">
        <f t="shared" si="2"/>
        <v>0.0904221145573455</v>
      </c>
      <c r="G48" s="102">
        <f>'2013'!E12/1000</f>
        <v>17661960.504</v>
      </c>
      <c r="H48" s="105">
        <f t="shared" si="3"/>
        <v>0.10076420290034571</v>
      </c>
      <c r="I48" s="102">
        <f>'2012'!E12/1000</f>
        <v>16045180.664</v>
      </c>
      <c r="J48" s="105">
        <f t="shared" si="4"/>
        <v>0.10335969016458504</v>
      </c>
      <c r="K48" s="106">
        <f>'2011'!E12*1000000</f>
        <v>14542112.429</v>
      </c>
    </row>
    <row r="49" spans="4:11" ht="12.75">
      <c r="D49" s="112" t="s">
        <v>64</v>
      </c>
      <c r="E49" s="113">
        <f>'2014'!E13/1000</f>
        <v>23157904.495</v>
      </c>
      <c r="F49" s="114">
        <f t="shared" si="2"/>
        <v>-0.04554676865783674</v>
      </c>
      <c r="G49" s="113">
        <f>'2013'!E13/1000</f>
        <v>24263006.017</v>
      </c>
      <c r="H49" s="114">
        <f t="shared" si="3"/>
        <v>0.07277236398742971</v>
      </c>
      <c r="I49" s="113">
        <f>'2012'!E13/1000</f>
        <v>22617105.764</v>
      </c>
      <c r="J49" s="114">
        <f t="shared" si="4"/>
        <v>0.16516892167846128</v>
      </c>
      <c r="K49" s="115">
        <f>'2011'!E13*1000000</f>
        <v>19411010.149</v>
      </c>
    </row>
    <row r="50" spans="4:11" ht="12.75">
      <c r="D50" s="97" t="s">
        <v>22</v>
      </c>
      <c r="E50" s="102">
        <f>'2014'!E14/1000</f>
        <v>11643622.681</v>
      </c>
      <c r="F50" s="105">
        <f t="shared" si="2"/>
        <v>0.032547623793318256</v>
      </c>
      <c r="G50" s="102">
        <f>'2013'!E14/1000</f>
        <v>11276596.268</v>
      </c>
      <c r="H50" s="105">
        <f t="shared" si="3"/>
        <v>0.0968446041196671</v>
      </c>
      <c r="I50" s="102">
        <f>'2012'!E14/1000</f>
        <v>10280942.465</v>
      </c>
      <c r="J50" s="105"/>
      <c r="K50" s="106"/>
    </row>
    <row r="51" spans="4:11" ht="12.75">
      <c r="D51" s="97" t="s">
        <v>23</v>
      </c>
      <c r="E51" s="102">
        <f>'2014'!E15/1000</f>
        <v>4125658.559</v>
      </c>
      <c r="F51" s="105">
        <f t="shared" si="2"/>
        <v>-0.020883015539047218</v>
      </c>
      <c r="G51" s="102">
        <f>'2013'!E15/1000</f>
        <v>4213652.326</v>
      </c>
      <c r="H51" s="105">
        <f t="shared" si="3"/>
        <v>0.09963578370464589</v>
      </c>
      <c r="I51" s="102">
        <f>'2012'!E15/1000</f>
        <v>3831861.775</v>
      </c>
      <c r="J51" s="105"/>
      <c r="K51" s="106"/>
    </row>
    <row r="52" spans="4:11" ht="12.75">
      <c r="D52" s="97" t="s">
        <v>24</v>
      </c>
      <c r="E52" s="102">
        <f>'2014'!E16/1000</f>
        <v>2005923.287</v>
      </c>
      <c r="F52" s="105">
        <f t="shared" si="2"/>
        <v>-0.06090458739857397</v>
      </c>
      <c r="G52" s="102">
        <f>'2013'!E16/1000</f>
        <v>2136016.49</v>
      </c>
      <c r="H52" s="105">
        <f t="shared" si="3"/>
        <v>0.09012370784503126</v>
      </c>
      <c r="I52" s="102">
        <f>'2012'!E16/1000</f>
        <v>1959425.774</v>
      </c>
      <c r="J52" s="105"/>
      <c r="K52" s="106"/>
    </row>
    <row r="53" spans="4:11" ht="12.75">
      <c r="D53" s="97" t="s">
        <v>25</v>
      </c>
      <c r="E53" s="102">
        <f>'2014'!E17/1000</f>
        <v>1168766.137</v>
      </c>
      <c r="F53" s="105">
        <f t="shared" si="2"/>
        <v>-0.09709136629077048</v>
      </c>
      <c r="G53" s="102">
        <f>'2013'!E17/1000</f>
        <v>1294445.632</v>
      </c>
      <c r="H53" s="105">
        <f t="shared" si="3"/>
        <v>0.10497710693030708</v>
      </c>
      <c r="I53" s="102">
        <f>'2012'!E17/1000</f>
        <v>1171468.281</v>
      </c>
      <c r="J53" s="105"/>
      <c r="K53" s="106"/>
    </row>
    <row r="54" spans="4:11" ht="12.75">
      <c r="D54" s="97" t="s">
        <v>26</v>
      </c>
      <c r="E54" s="102">
        <f>'2014'!E18/1000</f>
        <v>763036.718</v>
      </c>
      <c r="F54" s="105">
        <f t="shared" si="2"/>
        <v>-0.07499024310170535</v>
      </c>
      <c r="G54" s="102">
        <f>'2013'!E18/1000</f>
        <v>824895.859</v>
      </c>
      <c r="H54" s="105">
        <f t="shared" si="3"/>
        <v>0.06637424286192238</v>
      </c>
      <c r="I54" s="102">
        <f>'2012'!E18/1000</f>
        <v>773551.935</v>
      </c>
      <c r="J54" s="105"/>
      <c r="K54" s="106"/>
    </row>
    <row r="55" spans="4:11" ht="12.75">
      <c r="D55" s="97" t="s">
        <v>27</v>
      </c>
      <c r="E55" s="102">
        <f>'2014'!E19/1000</f>
        <v>527904.367</v>
      </c>
      <c r="F55" s="105">
        <f t="shared" si="2"/>
        <v>-0.09363964227875088</v>
      </c>
      <c r="G55" s="102">
        <f>'2013'!E19/1000</f>
        <v>582444.237</v>
      </c>
      <c r="H55" s="105">
        <f t="shared" si="3"/>
        <v>0.0323160681381145</v>
      </c>
      <c r="I55" s="102">
        <f>'2012'!E19/1000</f>
        <v>564211.151</v>
      </c>
      <c r="J55" s="105"/>
      <c r="K55" s="106"/>
    </row>
    <row r="56" spans="4:11" ht="12.75">
      <c r="D56" s="97" t="s">
        <v>28</v>
      </c>
      <c r="E56" s="102">
        <f>'2014'!E20/1000</f>
        <v>387334.504</v>
      </c>
      <c r="F56" s="105">
        <f t="shared" si="2"/>
        <v>-0.14163758535100318</v>
      </c>
      <c r="G56" s="102">
        <f>'2013'!E20/1000</f>
        <v>451248.211</v>
      </c>
      <c r="H56" s="105">
        <f t="shared" si="3"/>
        <v>0.05369439398548256</v>
      </c>
      <c r="I56" s="102">
        <f>'2012'!E20/1000</f>
        <v>428253.404</v>
      </c>
      <c r="J56" s="105"/>
      <c r="K56" s="106"/>
    </row>
    <row r="57" spans="4:11" ht="12.75">
      <c r="D57" s="97" t="s">
        <v>29</v>
      </c>
      <c r="E57" s="102">
        <f>'2014'!E21/1000</f>
        <v>286247.745</v>
      </c>
      <c r="F57" s="105">
        <f t="shared" si="2"/>
        <v>-0.2114935799397935</v>
      </c>
      <c r="G57" s="102">
        <f>'2013'!E21/1000</f>
        <v>363025.256</v>
      </c>
      <c r="H57" s="105">
        <f t="shared" si="3"/>
        <v>0.10304040624746698</v>
      </c>
      <c r="I57" s="102">
        <f>'2012'!E21/1000</f>
        <v>329113.289</v>
      </c>
      <c r="J57" s="105"/>
      <c r="K57" s="106"/>
    </row>
    <row r="58" spans="4:11" ht="12.75">
      <c r="D58" s="97" t="s">
        <v>30</v>
      </c>
      <c r="E58" s="102">
        <f>'2014'!E22/1000</f>
        <v>244185.707</v>
      </c>
      <c r="F58" s="105">
        <f t="shared" si="2"/>
        <v>-0.19875586408782342</v>
      </c>
      <c r="G58" s="102">
        <f>'2013'!E22/1000</f>
        <v>304758.183</v>
      </c>
      <c r="H58" s="105">
        <f t="shared" si="3"/>
        <v>0.08402242228168103</v>
      </c>
      <c r="I58" s="102">
        <f>'2012'!E22/1000</f>
        <v>281136.42</v>
      </c>
      <c r="J58" s="105"/>
      <c r="K58" s="106"/>
    </row>
    <row r="59" spans="4:11" ht="12.75">
      <c r="D59" s="97" t="s">
        <v>31</v>
      </c>
      <c r="E59" s="102">
        <f>'2014'!E23/1000</f>
        <v>1015566.796</v>
      </c>
      <c r="F59" s="105">
        <f t="shared" si="2"/>
        <v>-0.22143657038017545</v>
      </c>
      <c r="G59" s="102">
        <f>'2013'!E23/1000</f>
        <v>1304411.121</v>
      </c>
      <c r="H59" s="105">
        <f t="shared" si="3"/>
        <v>-0.005980389810885704</v>
      </c>
      <c r="I59" s="102">
        <f>'2012'!E23/1000</f>
        <v>1312258.941</v>
      </c>
      <c r="J59" s="105"/>
      <c r="K59" s="106"/>
    </row>
    <row r="60" spans="4:11" ht="12.75">
      <c r="D60" s="97" t="s">
        <v>32</v>
      </c>
      <c r="E60" s="102">
        <f>'2014'!E24/1000</f>
        <v>334745.128</v>
      </c>
      <c r="F60" s="105">
        <f t="shared" si="2"/>
        <v>-0.22990000381501238</v>
      </c>
      <c r="G60" s="102">
        <f>'2013'!E24/1000</f>
        <v>434677.483</v>
      </c>
      <c r="H60" s="105">
        <f t="shared" si="3"/>
        <v>-0.09793883454056032</v>
      </c>
      <c r="I60" s="102">
        <f>'2012'!E24/1000</f>
        <v>481871.407</v>
      </c>
      <c r="J60" s="105"/>
      <c r="K60" s="106"/>
    </row>
    <row r="61" spans="4:11" ht="12.75">
      <c r="D61" s="97" t="s">
        <v>33</v>
      </c>
      <c r="E61" s="102">
        <f>'2014'!E25/1000</f>
        <v>180214.439</v>
      </c>
      <c r="F61" s="105">
        <f t="shared" si="2"/>
        <v>-0.2129815781435191</v>
      </c>
      <c r="G61" s="102">
        <f>'2013'!E25/1000</f>
        <v>228983.762</v>
      </c>
      <c r="H61" s="105">
        <f t="shared" si="3"/>
        <v>-0.2160259480534414</v>
      </c>
      <c r="I61" s="102">
        <f>'2012'!E25/1000</f>
        <v>292080.792</v>
      </c>
      <c r="J61" s="105"/>
      <c r="K61" s="106"/>
    </row>
    <row r="62" spans="4:11" ht="12.75">
      <c r="D62" s="97" t="s">
        <v>34</v>
      </c>
      <c r="E62" s="102">
        <f>'2014'!E26/1000</f>
        <v>97323.196</v>
      </c>
      <c r="F62" s="105">
        <f t="shared" si="2"/>
        <v>-0.17090255214938588</v>
      </c>
      <c r="G62" s="102">
        <f>'2013'!E26/1000</f>
        <v>117384.508</v>
      </c>
      <c r="H62" s="105">
        <f t="shared" si="3"/>
        <v>-0.2697893074697803</v>
      </c>
      <c r="I62" s="102">
        <f>'2012'!E26/1000</f>
        <v>160754.299</v>
      </c>
      <c r="J62" s="105"/>
      <c r="K62" s="106"/>
    </row>
    <row r="63" spans="4:11" ht="12.75">
      <c r="D63" s="97" t="s">
        <v>35</v>
      </c>
      <c r="E63" s="102">
        <f>'2014'!E27/1000</f>
        <v>67168.855</v>
      </c>
      <c r="F63" s="105">
        <f t="shared" si="2"/>
        <v>-0.3556614623875476</v>
      </c>
      <c r="G63" s="102">
        <f>'2013'!E27/1000</f>
        <v>104244.665</v>
      </c>
      <c r="H63" s="105">
        <f t="shared" si="3"/>
        <v>-0.13192239673561476</v>
      </c>
      <c r="I63" s="102">
        <f>'2012'!E27/1000</f>
        <v>120086.804</v>
      </c>
      <c r="J63" s="105"/>
      <c r="K63" s="106"/>
    </row>
    <row r="64" spans="4:11" ht="12.75">
      <c r="D64" s="97" t="s">
        <v>36</v>
      </c>
      <c r="E64" s="102">
        <f>'2014'!E28/1000</f>
        <v>60196.879</v>
      </c>
      <c r="F64" s="105">
        <f t="shared" si="2"/>
        <v>-0.40517602149319154</v>
      </c>
      <c r="G64" s="102">
        <f>'2013'!E28/1000</f>
        <v>101201.164</v>
      </c>
      <c r="H64" s="105">
        <f t="shared" si="3"/>
        <v>0.18083606782611686</v>
      </c>
      <c r="I64" s="102">
        <f>'2012'!E28/1000</f>
        <v>85702.975</v>
      </c>
      <c r="J64" s="105"/>
      <c r="K64" s="106"/>
    </row>
    <row r="65" spans="4:11" ht="12.75">
      <c r="D65" s="97" t="s">
        <v>37</v>
      </c>
      <c r="E65" s="102">
        <f>'2014'!E29/1000</f>
        <v>29597.309</v>
      </c>
      <c r="F65" s="105">
        <f t="shared" si="2"/>
        <v>-0.5290642841941752</v>
      </c>
      <c r="G65" s="102">
        <f>'2013'!E29/1000</f>
        <v>62847.875</v>
      </c>
      <c r="H65" s="105">
        <f t="shared" si="3"/>
        <v>0.07844640741482804</v>
      </c>
      <c r="I65" s="102">
        <f>'2012'!E29/1000</f>
        <v>58276.308</v>
      </c>
      <c r="J65" s="105"/>
      <c r="K65" s="106"/>
    </row>
    <row r="66" spans="4:11" ht="12.75">
      <c r="D66" s="97" t="s">
        <v>39</v>
      </c>
      <c r="E66" s="102">
        <f>'2014'!E30/1000</f>
        <v>27584.753</v>
      </c>
      <c r="F66" s="105">
        <f t="shared" si="2"/>
        <v>-0.06767777019377841</v>
      </c>
      <c r="G66" s="102">
        <f>'2013'!E30/1000</f>
        <v>29587.145</v>
      </c>
      <c r="H66" s="105">
        <f t="shared" si="3"/>
        <v>-0.2365587113973069</v>
      </c>
      <c r="I66" s="102">
        <f>'2012'!E30/1000</f>
        <v>38754.971</v>
      </c>
      <c r="J66" s="105"/>
      <c r="K66" s="106"/>
    </row>
    <row r="67" spans="4:11" ht="12.75">
      <c r="D67" s="97" t="s">
        <v>40</v>
      </c>
      <c r="E67" s="102">
        <f>'2014'!E31/1000</f>
        <v>192827.435</v>
      </c>
      <c r="F67" s="105">
        <f t="shared" si="2"/>
        <v>-0.5542446822437772</v>
      </c>
      <c r="G67" s="102">
        <f>'2013'!E31/1000</f>
        <v>432585.832</v>
      </c>
      <c r="H67" s="105">
        <f t="shared" si="3"/>
        <v>-0.033013934110858345</v>
      </c>
      <c r="I67" s="102">
        <f>'2012'!E31/1000</f>
        <v>447354.773</v>
      </c>
      <c r="J67" s="105"/>
      <c r="K67" s="106"/>
    </row>
    <row r="68" spans="4:11" ht="12.75">
      <c r="D68" s="98" t="s">
        <v>41</v>
      </c>
      <c r="E68" s="102">
        <f>'2014'!E32/1000</f>
        <v>62785906.742</v>
      </c>
      <c r="F68" s="105">
        <f t="shared" si="2"/>
        <v>0.008739198582379577</v>
      </c>
      <c r="G68" s="102">
        <f>'2013'!E32/1000</f>
        <v>62241961.877</v>
      </c>
      <c r="H68" s="105">
        <f t="shared" si="3"/>
        <v>0.10212325608720928</v>
      </c>
      <c r="I68" s="102">
        <f>'2012'!E32/1000</f>
        <v>56474592.595</v>
      </c>
      <c r="J68" s="105">
        <f>(I68-K68)/K68</f>
        <v>0.1474351110862396</v>
      </c>
      <c r="K68" s="106">
        <f>'2011'!E14*1000000</f>
        <v>49218114.427</v>
      </c>
    </row>
    <row r="71" spans="3:11" ht="12">
      <c r="C71" s="117"/>
      <c r="D71" s="117"/>
      <c r="E71" s="117"/>
      <c r="F71" s="117"/>
      <c r="G71" s="117"/>
      <c r="H71" s="117"/>
      <c r="I71" s="117"/>
      <c r="J71" s="117"/>
      <c r="K71" s="117"/>
    </row>
    <row r="72" spans="3:11" ht="12">
      <c r="C72" s="117"/>
      <c r="D72" s="117"/>
      <c r="E72" s="117"/>
      <c r="F72" s="117"/>
      <c r="G72" s="117"/>
      <c r="H72" s="117"/>
      <c r="I72" s="117"/>
      <c r="J72" s="117"/>
      <c r="K72" s="117"/>
    </row>
    <row r="73" spans="3:11" ht="12">
      <c r="C73" s="117"/>
      <c r="D73" s="101"/>
      <c r="E73" s="101"/>
      <c r="F73" s="101"/>
      <c r="G73" s="101"/>
      <c r="H73" s="101"/>
      <c r="I73" s="101"/>
      <c r="J73" s="101"/>
      <c r="K73" s="101"/>
    </row>
    <row r="74" spans="3:11" ht="12.75">
      <c r="C74" s="117"/>
      <c r="D74" s="96"/>
      <c r="E74" s="102"/>
      <c r="F74" s="105"/>
      <c r="G74" s="102"/>
      <c r="H74" s="105"/>
      <c r="I74" s="102"/>
      <c r="J74" s="105"/>
      <c r="K74" s="106"/>
    </row>
    <row r="75" spans="3:11" ht="12.75">
      <c r="C75" s="117"/>
      <c r="D75" s="96"/>
      <c r="E75" s="102"/>
      <c r="F75" s="105"/>
      <c r="G75" s="102"/>
      <c r="H75" s="105"/>
      <c r="I75" s="102"/>
      <c r="J75" s="105"/>
      <c r="K75" s="106"/>
    </row>
    <row r="76" spans="3:11" ht="12.75">
      <c r="C76" s="117"/>
      <c r="D76" s="96"/>
      <c r="E76" s="102"/>
      <c r="F76" s="105"/>
      <c r="G76" s="102"/>
      <c r="H76" s="105"/>
      <c r="I76" s="102"/>
      <c r="J76" s="105"/>
      <c r="K76" s="106"/>
    </row>
    <row r="77" spans="3:11" ht="12.75">
      <c r="C77" s="117"/>
      <c r="D77" s="96"/>
      <c r="E77" s="102"/>
      <c r="F77" s="105"/>
      <c r="G77" s="102"/>
      <c r="H77" s="105"/>
      <c r="I77" s="102"/>
      <c r="J77" s="105"/>
      <c r="K77" s="106"/>
    </row>
    <row r="78" spans="3:11" ht="12.75">
      <c r="C78" s="117"/>
      <c r="D78" s="96"/>
      <c r="E78" s="102"/>
      <c r="F78" s="105"/>
      <c r="G78" s="102"/>
      <c r="H78" s="105"/>
      <c r="I78" s="102"/>
      <c r="J78" s="105"/>
      <c r="K78" s="106"/>
    </row>
    <row r="79" spans="3:11" ht="12.75">
      <c r="C79" s="117"/>
      <c r="D79" s="96"/>
      <c r="E79" s="102"/>
      <c r="F79" s="105"/>
      <c r="G79" s="102"/>
      <c r="H79" s="105"/>
      <c r="I79" s="102"/>
      <c r="J79" s="105"/>
      <c r="K79" s="106"/>
    </row>
    <row r="80" spans="3:11" ht="12.75">
      <c r="C80" s="117"/>
      <c r="D80" s="96"/>
      <c r="E80" s="102"/>
      <c r="F80" s="105"/>
      <c r="G80" s="102"/>
      <c r="H80" s="105"/>
      <c r="I80" s="102"/>
      <c r="J80" s="105"/>
      <c r="K80" s="106"/>
    </row>
    <row r="81" spans="3:11" ht="12.75">
      <c r="C81" s="117"/>
      <c r="D81" s="96"/>
      <c r="E81" s="102"/>
      <c r="F81" s="105"/>
      <c r="G81" s="102"/>
      <c r="H81" s="105"/>
      <c r="I81" s="102"/>
      <c r="J81" s="105"/>
      <c r="K81" s="106"/>
    </row>
    <row r="82" spans="3:11" ht="12.75">
      <c r="C82" s="117"/>
      <c r="D82" s="97"/>
      <c r="E82" s="102"/>
      <c r="F82" s="105"/>
      <c r="G82" s="102"/>
      <c r="H82" s="105"/>
      <c r="I82" s="102"/>
      <c r="J82" s="105"/>
      <c r="K82" s="106"/>
    </row>
    <row r="83" spans="3:11" ht="12.75">
      <c r="C83" s="117"/>
      <c r="D83" s="97"/>
      <c r="E83" s="102"/>
      <c r="F83" s="105"/>
      <c r="G83" s="102"/>
      <c r="H83" s="105"/>
      <c r="I83" s="102"/>
      <c r="J83" s="105"/>
      <c r="K83" s="106"/>
    </row>
    <row r="84" spans="3:11" ht="12.75">
      <c r="C84" s="117"/>
      <c r="D84" s="97"/>
      <c r="E84" s="102"/>
      <c r="F84" s="105"/>
      <c r="G84" s="102"/>
      <c r="H84" s="105"/>
      <c r="I84" s="102"/>
      <c r="J84" s="105"/>
      <c r="K84" s="106"/>
    </row>
    <row r="85" spans="3:11" ht="12.75">
      <c r="C85" s="117"/>
      <c r="D85" s="97"/>
      <c r="E85" s="102"/>
      <c r="F85" s="105"/>
      <c r="G85" s="102"/>
      <c r="H85" s="105"/>
      <c r="I85" s="102"/>
      <c r="J85" s="105"/>
      <c r="K85" s="106"/>
    </row>
    <row r="86" spans="3:11" ht="12.75">
      <c r="C86" s="117"/>
      <c r="D86" s="97"/>
      <c r="E86" s="102"/>
      <c r="F86" s="105"/>
      <c r="G86" s="102"/>
      <c r="H86" s="105"/>
      <c r="I86" s="102"/>
      <c r="J86" s="105"/>
      <c r="K86" s="106"/>
    </row>
    <row r="87" spans="3:11" ht="12.75">
      <c r="C87" s="117"/>
      <c r="D87" s="97"/>
      <c r="E87" s="102"/>
      <c r="F87" s="105"/>
      <c r="G87" s="102"/>
      <c r="H87" s="105"/>
      <c r="I87" s="102"/>
      <c r="J87" s="105"/>
      <c r="K87" s="106"/>
    </row>
    <row r="88" spans="3:11" ht="12.75">
      <c r="C88" s="117"/>
      <c r="D88" s="97"/>
      <c r="E88" s="102"/>
      <c r="F88" s="105"/>
      <c r="G88" s="102"/>
      <c r="H88" s="105"/>
      <c r="I88" s="102"/>
      <c r="J88" s="105"/>
      <c r="K88" s="106"/>
    </row>
    <row r="89" spans="3:11" ht="12.75">
      <c r="C89" s="117"/>
      <c r="D89" s="97"/>
      <c r="E89" s="102"/>
      <c r="F89" s="105"/>
      <c r="G89" s="102"/>
      <c r="H89" s="105"/>
      <c r="I89" s="102"/>
      <c r="J89" s="105"/>
      <c r="K89" s="106"/>
    </row>
    <row r="90" spans="3:11" ht="12.75">
      <c r="C90" s="117"/>
      <c r="D90" s="97"/>
      <c r="E90" s="102"/>
      <c r="F90" s="105"/>
      <c r="G90" s="102"/>
      <c r="H90" s="105"/>
      <c r="I90" s="102"/>
      <c r="J90" s="105"/>
      <c r="K90" s="106"/>
    </row>
    <row r="91" spans="3:11" ht="12.75">
      <c r="C91" s="117"/>
      <c r="D91" s="97"/>
      <c r="E91" s="102"/>
      <c r="F91" s="105"/>
      <c r="G91" s="102"/>
      <c r="H91" s="105"/>
      <c r="I91" s="102"/>
      <c r="J91" s="105"/>
      <c r="K91" s="106"/>
    </row>
    <row r="92" spans="3:11" ht="12.75">
      <c r="C92" s="117"/>
      <c r="D92" s="97"/>
      <c r="E92" s="102"/>
      <c r="F92" s="105"/>
      <c r="G92" s="102"/>
      <c r="H92" s="105"/>
      <c r="I92" s="102"/>
      <c r="J92" s="105"/>
      <c r="K92" s="106"/>
    </row>
    <row r="93" spans="3:11" ht="12.75">
      <c r="C93" s="117"/>
      <c r="D93" s="97"/>
      <c r="E93" s="102"/>
      <c r="F93" s="105"/>
      <c r="G93" s="102"/>
      <c r="H93" s="105"/>
      <c r="I93" s="102"/>
      <c r="J93" s="105"/>
      <c r="K93" s="106"/>
    </row>
    <row r="94" spans="3:11" ht="12.75">
      <c r="C94" s="117"/>
      <c r="D94" s="97"/>
      <c r="E94" s="102"/>
      <c r="F94" s="105"/>
      <c r="G94" s="102"/>
      <c r="H94" s="105"/>
      <c r="I94" s="102"/>
      <c r="J94" s="105"/>
      <c r="K94" s="106"/>
    </row>
    <row r="95" spans="3:11" ht="12.75">
      <c r="C95" s="117"/>
      <c r="D95" s="97"/>
      <c r="E95" s="102"/>
      <c r="F95" s="105"/>
      <c r="G95" s="102"/>
      <c r="H95" s="105"/>
      <c r="I95" s="102"/>
      <c r="J95" s="105"/>
      <c r="K95" s="106"/>
    </row>
    <row r="96" spans="3:11" ht="12.75">
      <c r="C96" s="117"/>
      <c r="D96" s="97"/>
      <c r="E96" s="102"/>
      <c r="F96" s="105"/>
      <c r="G96" s="102"/>
      <c r="H96" s="105"/>
      <c r="I96" s="102"/>
      <c r="J96" s="105"/>
      <c r="K96" s="106"/>
    </row>
    <row r="97" spans="3:11" ht="12.75">
      <c r="C97" s="117"/>
      <c r="D97" s="97"/>
      <c r="E97" s="102"/>
      <c r="F97" s="105"/>
      <c r="G97" s="102"/>
      <c r="H97" s="105"/>
      <c r="I97" s="102"/>
      <c r="J97" s="105"/>
      <c r="K97" s="106"/>
    </row>
    <row r="98" spans="3:11" ht="12.75">
      <c r="C98" s="117"/>
      <c r="D98" s="97"/>
      <c r="E98" s="102"/>
      <c r="F98" s="105"/>
      <c r="G98" s="102"/>
      <c r="H98" s="105"/>
      <c r="I98" s="102"/>
      <c r="J98" s="105"/>
      <c r="K98" s="106"/>
    </row>
    <row r="99" spans="3:11" ht="12.75">
      <c r="C99" s="117"/>
      <c r="D99" s="97"/>
      <c r="E99" s="102"/>
      <c r="F99" s="105"/>
      <c r="G99" s="102"/>
      <c r="H99" s="105"/>
      <c r="I99" s="102"/>
      <c r="J99" s="105"/>
      <c r="K99" s="106"/>
    </row>
    <row r="100" spans="3:11" ht="12.75">
      <c r="C100" s="117"/>
      <c r="D100" s="98"/>
      <c r="E100" s="102"/>
      <c r="F100" s="105"/>
      <c r="G100" s="102"/>
      <c r="H100" s="105"/>
      <c r="I100" s="102"/>
      <c r="J100" s="105"/>
      <c r="K100" s="106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C6:L71"/>
  <sheetViews>
    <sheetView zoomScalePageLayoutView="0" workbookViewId="0" topLeftCell="A34">
      <selection activeCell="L41" sqref="L41"/>
    </sheetView>
  </sheetViews>
  <sheetFormatPr defaultColWidth="11.421875" defaultRowHeight="12.75"/>
  <cols>
    <col min="4" max="4" width="19.8515625" style="0" bestFit="1" customWidth="1"/>
    <col min="5" max="5" width="13.28125" style="0" bestFit="1" customWidth="1"/>
    <col min="7" max="7" width="13.28125" style="0" bestFit="1" customWidth="1"/>
    <col min="9" max="9" width="13.28125" style="0" bestFit="1" customWidth="1"/>
    <col min="11" max="11" width="12.8515625" style="0" bestFit="1" customWidth="1"/>
  </cols>
  <sheetData>
    <row r="6" ht="12">
      <c r="C6" t="s">
        <v>67</v>
      </c>
    </row>
    <row r="9" spans="4:12" ht="12">
      <c r="D9" s="101" t="s">
        <v>56</v>
      </c>
      <c r="E9" s="101" t="s">
        <v>58</v>
      </c>
      <c r="F9" s="101" t="s">
        <v>69</v>
      </c>
      <c r="G9" s="101" t="s">
        <v>59</v>
      </c>
      <c r="H9" s="101" t="s">
        <v>70</v>
      </c>
      <c r="I9" s="101" t="s">
        <v>61</v>
      </c>
      <c r="J9" s="101" t="s">
        <v>71</v>
      </c>
      <c r="K9" s="101" t="s">
        <v>63</v>
      </c>
      <c r="L9" s="101" t="s">
        <v>72</v>
      </c>
    </row>
    <row r="10" spans="4:12" ht="12.75">
      <c r="D10" s="96" t="s">
        <v>14</v>
      </c>
      <c r="E10" s="102">
        <f>'2014'!C6</f>
        <v>8706376</v>
      </c>
      <c r="F10" s="118">
        <f>E10/$E$36</f>
        <v>0.2345517021788632</v>
      </c>
      <c r="G10" s="102">
        <f>'2013'!C6</f>
        <v>8770812</v>
      </c>
      <c r="H10" s="105">
        <f aca="true" t="shared" si="0" ref="H10:H36">G10/$G$36</f>
        <v>0.23885630177486755</v>
      </c>
      <c r="I10" s="102">
        <f>'2012'!C6</f>
        <v>8880651</v>
      </c>
      <c r="J10" s="105">
        <f aca="true" t="shared" si="1" ref="J10:J36">I10/$I$36</f>
        <v>0.24404596235768053</v>
      </c>
      <c r="K10" s="106">
        <f>'2011'!C6*1000</f>
        <v>9753123</v>
      </c>
      <c r="L10" s="105">
        <f aca="true" t="shared" si="2" ref="L10:L17">K10/$K$36</f>
        <v>0.26386522865853534</v>
      </c>
    </row>
    <row r="11" spans="4:12" ht="12.75">
      <c r="D11" s="96" t="s">
        <v>15</v>
      </c>
      <c r="E11" s="102">
        <f>'2014'!C7</f>
        <v>2130622</v>
      </c>
      <c r="F11" s="118">
        <f aca="true" t="shared" si="3" ref="F11:F36">E11/$E$36</f>
        <v>0.057399429659336317</v>
      </c>
      <c r="G11" s="102">
        <f>'2013'!C7</f>
        <v>2186515</v>
      </c>
      <c r="H11" s="105">
        <f t="shared" si="0"/>
        <v>0.05954555709041244</v>
      </c>
      <c r="I11" s="102">
        <f>'2012'!C7</f>
        <v>2238692</v>
      </c>
      <c r="J11" s="105">
        <f t="shared" si="1"/>
        <v>0.06152068621573357</v>
      </c>
      <c r="K11" s="106">
        <f>'2011'!C7*1000</f>
        <v>2407196</v>
      </c>
      <c r="L11" s="105">
        <f t="shared" si="2"/>
        <v>0.06512532682771577</v>
      </c>
    </row>
    <row r="12" spans="4:12" ht="12.75">
      <c r="D12" s="96" t="s">
        <v>16</v>
      </c>
      <c r="E12" s="102">
        <f>'2014'!C8</f>
        <v>3443181</v>
      </c>
      <c r="F12" s="118">
        <f t="shared" si="3"/>
        <v>0.0927600604958849</v>
      </c>
      <c r="G12" s="102">
        <f>'2013'!C8</f>
        <v>3549589</v>
      </c>
      <c r="H12" s="105">
        <f t="shared" si="0"/>
        <v>0.09666627233154129</v>
      </c>
      <c r="I12" s="102">
        <f>'2012'!C8</f>
        <v>3636899</v>
      </c>
      <c r="J12" s="105">
        <f t="shared" si="1"/>
        <v>0.09994430773742667</v>
      </c>
      <c r="K12" s="106">
        <f>'2011'!C8*1000</f>
        <v>3819297</v>
      </c>
      <c r="L12" s="105">
        <f t="shared" si="2"/>
        <v>0.10332892102558924</v>
      </c>
    </row>
    <row r="13" spans="4:12" ht="12.75">
      <c r="D13" s="96" t="s">
        <v>17</v>
      </c>
      <c r="E13" s="102">
        <f>'2014'!C9</f>
        <v>5899610</v>
      </c>
      <c r="F13" s="118">
        <f t="shared" si="3"/>
        <v>0.15893680306150837</v>
      </c>
      <c r="G13" s="102">
        <f>'2013'!C9</f>
        <v>5859624</v>
      </c>
      <c r="H13" s="105">
        <f t="shared" si="0"/>
        <v>0.15957566054673802</v>
      </c>
      <c r="I13" s="102">
        <f>'2012'!C9</f>
        <v>5778516</v>
      </c>
      <c r="J13" s="105">
        <f t="shared" si="1"/>
        <v>0.15879731094254854</v>
      </c>
      <c r="K13" s="106">
        <f>'2011'!C9*1000</f>
        <v>5800056</v>
      </c>
      <c r="L13" s="105">
        <f t="shared" si="2"/>
        <v>0.15691723591226214</v>
      </c>
    </row>
    <row r="14" spans="4:12" ht="12.75">
      <c r="D14" s="96" t="s">
        <v>18</v>
      </c>
      <c r="E14" s="102">
        <f>'2014'!C10</f>
        <v>6715243</v>
      </c>
      <c r="F14" s="118">
        <f t="shared" si="3"/>
        <v>0.18091013714485749</v>
      </c>
      <c r="G14" s="102">
        <f>'2013'!C10</f>
        <v>6556151</v>
      </c>
      <c r="H14" s="105">
        <f t="shared" si="0"/>
        <v>0.1785442421679543</v>
      </c>
      <c r="I14" s="102">
        <f>'2012'!C10</f>
        <v>6456016</v>
      </c>
      <c r="J14" s="105">
        <f t="shared" si="1"/>
        <v>0.1774154437232792</v>
      </c>
      <c r="K14" s="106">
        <f>'2011'!C10*1000</f>
        <v>6344812</v>
      </c>
      <c r="L14" s="105">
        <f t="shared" si="2"/>
        <v>0.1716553015044944</v>
      </c>
    </row>
    <row r="15" spans="4:12" ht="12.75">
      <c r="D15" s="96" t="s">
        <v>19</v>
      </c>
      <c r="E15" s="102">
        <f>'2014'!C11</f>
        <v>6383013</v>
      </c>
      <c r="F15" s="118">
        <f t="shared" si="3"/>
        <v>0.17195978719272084</v>
      </c>
      <c r="G15" s="102">
        <f>'2013'!C11</f>
        <v>6145060</v>
      </c>
      <c r="H15" s="105">
        <f t="shared" si="0"/>
        <v>0.1673489644726928</v>
      </c>
      <c r="I15" s="102">
        <f>'2012'!C11</f>
        <v>5970722</v>
      </c>
      <c r="J15" s="105">
        <f t="shared" si="1"/>
        <v>0.16407925460196274</v>
      </c>
      <c r="K15" s="106">
        <f>'2011'!C11*1000</f>
        <v>5704528</v>
      </c>
      <c r="L15" s="105">
        <f t="shared" si="2"/>
        <v>0.15433277988076408</v>
      </c>
    </row>
    <row r="16" spans="4:12" ht="12.75">
      <c r="D16" s="96" t="s">
        <v>20</v>
      </c>
      <c r="E16" s="102">
        <f>'2014'!C12</f>
        <v>3138509</v>
      </c>
      <c r="F16" s="118">
        <f t="shared" si="3"/>
        <v>0.08455212918138175</v>
      </c>
      <c r="G16" s="102">
        <f>'2013'!C12</f>
        <v>2956205</v>
      </c>
      <c r="H16" s="105">
        <f t="shared" si="0"/>
        <v>0.08050659318525723</v>
      </c>
      <c r="I16" s="102">
        <f>'2012'!C12</f>
        <v>2777266</v>
      </c>
      <c r="J16" s="105">
        <f t="shared" si="1"/>
        <v>0.076321043771821</v>
      </c>
      <c r="K16" s="106">
        <f>'2011'!C12*1000</f>
        <v>2549275</v>
      </c>
      <c r="L16" s="105">
        <f t="shared" si="2"/>
        <v>0.0689691938457546</v>
      </c>
    </row>
    <row r="17" spans="4:12" ht="12.75">
      <c r="D17" s="112" t="s">
        <v>64</v>
      </c>
      <c r="E17" s="113">
        <f>'2014'!C13</f>
        <v>702665</v>
      </c>
      <c r="F17" s="120">
        <f t="shared" si="3"/>
        <v>0.018929951085447136</v>
      </c>
      <c r="G17" s="113">
        <f>'2013'!C13</f>
        <v>696080</v>
      </c>
      <c r="H17" s="121">
        <f t="shared" si="0"/>
        <v>0.018956408430536396</v>
      </c>
      <c r="I17" s="113">
        <f>'2012'!C13</f>
        <v>650494</v>
      </c>
      <c r="J17" s="121">
        <f t="shared" si="1"/>
        <v>0.017875990649547768</v>
      </c>
      <c r="K17" s="115">
        <f>'2011'!C13*1000</f>
        <v>584230</v>
      </c>
      <c r="L17" s="120">
        <f t="shared" si="2"/>
        <v>0.015806012344884414</v>
      </c>
    </row>
    <row r="18" spans="4:12" ht="12.75">
      <c r="D18" s="97" t="s">
        <v>22</v>
      </c>
      <c r="E18" s="102">
        <f>'2014'!C14</f>
        <v>565584</v>
      </c>
      <c r="F18" s="118">
        <f t="shared" si="3"/>
        <v>0.015236958514671335</v>
      </c>
      <c r="G18" s="102">
        <f>'2013'!C14</f>
        <v>547812</v>
      </c>
      <c r="H18" s="119">
        <f t="shared" si="0"/>
        <v>0.014918612824889387</v>
      </c>
      <c r="I18" s="102">
        <f>'2012'!C14</f>
        <v>509330</v>
      </c>
      <c r="J18" s="119">
        <f t="shared" si="1"/>
        <v>0.013996713755290848</v>
      </c>
      <c r="K18" s="106"/>
      <c r="L18" s="105"/>
    </row>
    <row r="19" spans="4:12" ht="12.75">
      <c r="D19" s="97" t="s">
        <v>23</v>
      </c>
      <c r="E19" s="102">
        <f>'2014'!C15</f>
        <v>82509</v>
      </c>
      <c r="F19" s="119">
        <f t="shared" si="3"/>
        <v>0.00222281077627199</v>
      </c>
      <c r="G19" s="102">
        <f>'2013'!C15</f>
        <v>84024</v>
      </c>
      <c r="H19" s="119">
        <f t="shared" si="0"/>
        <v>0.002288233050751911</v>
      </c>
      <c r="I19" s="102">
        <f>'2012'!C15</f>
        <v>77757</v>
      </c>
      <c r="J19" s="119">
        <f t="shared" si="1"/>
        <v>0.0021368120304520654</v>
      </c>
      <c r="K19" s="106"/>
      <c r="L19" s="105"/>
    </row>
    <row r="20" spans="4:12" ht="12.75">
      <c r="D20" s="97" t="s">
        <v>24</v>
      </c>
      <c r="E20" s="102">
        <f>'2014'!C16</f>
        <v>25368</v>
      </c>
      <c r="F20" s="119">
        <f t="shared" si="3"/>
        <v>0.0006834195514727829</v>
      </c>
      <c r="G20" s="102">
        <f>'2013'!C16</f>
        <v>27769</v>
      </c>
      <c r="H20" s="119">
        <f t="shared" si="0"/>
        <v>0.0007562356420347736</v>
      </c>
      <c r="I20" s="102">
        <f>'2012'!C16</f>
        <v>26366</v>
      </c>
      <c r="J20" s="119">
        <f t="shared" si="1"/>
        <v>0.0007245545223568187</v>
      </c>
      <c r="K20" s="106"/>
      <c r="L20" s="105"/>
    </row>
    <row r="21" spans="4:12" ht="12.75">
      <c r="D21" s="97" t="s">
        <v>25</v>
      </c>
      <c r="E21" s="102">
        <f>'2014'!C17</f>
        <v>10980</v>
      </c>
      <c r="F21" s="119">
        <f t="shared" si="3"/>
        <v>0.0002958036374633852</v>
      </c>
      <c r="G21" s="102">
        <f>'2013'!C17</f>
        <v>12864</v>
      </c>
      <c r="H21" s="119">
        <f t="shared" si="0"/>
        <v>0.00035032645392831316</v>
      </c>
      <c r="I21" s="102">
        <f>'2012'!C17</f>
        <v>12277</v>
      </c>
      <c r="J21" s="119">
        <f t="shared" si="1"/>
        <v>0.0003373798024339932</v>
      </c>
      <c r="K21" s="106"/>
      <c r="L21" s="105"/>
    </row>
    <row r="22" spans="4:12" ht="12.75">
      <c r="D22" s="97" t="s">
        <v>26</v>
      </c>
      <c r="E22" s="102">
        <f>'2014'!C18</f>
        <v>5701</v>
      </c>
      <c r="F22" s="119">
        <f>E22/$E$36</f>
        <v>0.000153586205571836</v>
      </c>
      <c r="G22" s="102">
        <f>'2013'!C18</f>
        <v>6683</v>
      </c>
      <c r="H22" s="119">
        <f t="shared" si="0"/>
        <v>0.0001819987322452516</v>
      </c>
      <c r="I22" s="102">
        <f>'2012'!C18</f>
        <v>6731</v>
      </c>
      <c r="J22" s="119">
        <f t="shared" si="1"/>
        <v>0.0001849721797005138</v>
      </c>
      <c r="K22" s="106"/>
      <c r="L22" s="105"/>
    </row>
    <row r="23" spans="4:12" ht="12.75">
      <c r="D23" s="97" t="s">
        <v>27</v>
      </c>
      <c r="E23" s="102">
        <f>'2014'!C19</f>
        <v>3329</v>
      </c>
      <c r="F23" s="119">
        <f t="shared" si="3"/>
        <v>8.968399900870759E-05</v>
      </c>
      <c r="G23" s="102">
        <f>'2013'!C19</f>
        <v>4072</v>
      </c>
      <c r="H23" s="119">
        <f t="shared" si="0"/>
        <v>0.00011089313746860162</v>
      </c>
      <c r="I23" s="102">
        <f>'2012'!C19</f>
        <v>4228</v>
      </c>
      <c r="J23" s="119">
        <f t="shared" si="1"/>
        <v>0.00011618814080727564</v>
      </c>
      <c r="K23" s="106"/>
      <c r="L23" s="105"/>
    </row>
    <row r="24" spans="4:12" ht="12.75">
      <c r="D24" s="97" t="s">
        <v>28</v>
      </c>
      <c r="E24" s="102">
        <f>'2014'!C20</f>
        <v>2108</v>
      </c>
      <c r="F24" s="119">
        <f t="shared" si="3"/>
        <v>5.678998795745137E-05</v>
      </c>
      <c r="G24" s="102">
        <f>'2013'!C20</f>
        <v>2732</v>
      </c>
      <c r="H24" s="119">
        <f t="shared" si="0"/>
        <v>7.440079851773566E-05</v>
      </c>
      <c r="I24" s="102">
        <f>'2012'!C20</f>
        <v>2794</v>
      </c>
      <c r="J24" s="119">
        <f t="shared" si="1"/>
        <v>7.678090478134535E-05</v>
      </c>
      <c r="K24" s="106"/>
      <c r="L24" s="105"/>
    </row>
    <row r="25" spans="4:12" ht="12.75">
      <c r="D25" s="97" t="s">
        <v>29</v>
      </c>
      <c r="E25" s="102">
        <f>'2014'!C21</f>
        <v>1406</v>
      </c>
      <c r="F25" s="119">
        <f t="shared" si="3"/>
        <v>3.787795211962838E-05</v>
      </c>
      <c r="G25" s="102">
        <f>'2013'!C21</f>
        <v>1978</v>
      </c>
      <c r="H25" s="119">
        <f t="shared" si="0"/>
        <v>5.3867049585681235E-05</v>
      </c>
      <c r="I25" s="102">
        <f>'2012'!C21</f>
        <v>1923</v>
      </c>
      <c r="J25" s="119">
        <f t="shared" si="1"/>
        <v>5.284526839460527E-05</v>
      </c>
      <c r="K25" s="106"/>
      <c r="L25" s="105"/>
    </row>
    <row r="26" spans="4:12" ht="12.75">
      <c r="D26" s="97" t="s">
        <v>30</v>
      </c>
      <c r="E26" s="102">
        <f>'2014'!C22</f>
        <v>1050</v>
      </c>
      <c r="F26" s="119">
        <f t="shared" si="3"/>
        <v>2.828723309076088E-05</v>
      </c>
      <c r="G26" s="102">
        <f>'2013'!C22</f>
        <v>1518</v>
      </c>
      <c r="H26" s="119">
        <f t="shared" si="0"/>
        <v>4.133982875180188E-05</v>
      </c>
      <c r="I26" s="102">
        <f>'2012'!C22</f>
        <v>1471</v>
      </c>
      <c r="J26" s="119">
        <f t="shared" si="1"/>
        <v>4.0424019661187905E-05</v>
      </c>
      <c r="K26" s="106"/>
      <c r="L26" s="105"/>
    </row>
    <row r="27" spans="4:12" ht="12.75">
      <c r="D27" s="97" t="s">
        <v>31</v>
      </c>
      <c r="E27" s="102">
        <f>'2014'!C23</f>
        <v>3351</v>
      </c>
      <c r="F27" s="119">
        <f t="shared" si="3"/>
        <v>9.0276683892514E-05</v>
      </c>
      <c r="G27" s="102">
        <f>'2013'!C23</f>
        <v>4777</v>
      </c>
      <c r="H27" s="119">
        <f t="shared" si="0"/>
        <v>0.0001300924650509602</v>
      </c>
      <c r="I27" s="102">
        <f>'2012'!C23</f>
        <v>5215</v>
      </c>
      <c r="J27" s="119">
        <f t="shared" si="1"/>
        <v>0.00014331153129374232</v>
      </c>
      <c r="K27" s="106"/>
      <c r="L27" s="105"/>
    </row>
    <row r="28" spans="4:12" ht="12.75">
      <c r="D28" s="97" t="s">
        <v>32</v>
      </c>
      <c r="E28" s="102">
        <f>'2014'!C24</f>
        <v>631</v>
      </c>
      <c r="F28" s="119">
        <f t="shared" si="3"/>
        <v>1.699928007644773E-05</v>
      </c>
      <c r="G28" s="102">
        <f>'2013'!C24</f>
        <v>931</v>
      </c>
      <c r="H28" s="119">
        <f t="shared" si="0"/>
        <v>2.5354005644221047E-05</v>
      </c>
      <c r="I28" s="102">
        <f>'2012'!C24</f>
        <v>1166</v>
      </c>
      <c r="J28" s="119">
        <f t="shared" si="1"/>
        <v>3.2042424830010264E-05</v>
      </c>
      <c r="K28" s="106"/>
      <c r="L28" s="105"/>
    </row>
    <row r="29" spans="4:12" ht="12.75">
      <c r="D29" s="97" t="s">
        <v>33</v>
      </c>
      <c r="E29" s="102">
        <f>'2014'!C25</f>
        <v>259</v>
      </c>
      <c r="F29" s="119">
        <f t="shared" si="3"/>
        <v>6.9775174957210175E-06</v>
      </c>
      <c r="G29" s="102">
        <f>'2013'!C25</f>
        <v>348</v>
      </c>
      <c r="H29" s="119">
        <f t="shared" si="0"/>
        <v>9.477114891717426E-06</v>
      </c>
      <c r="I29" s="102">
        <f>'2012'!C25</f>
        <v>505</v>
      </c>
      <c r="J29" s="119">
        <f t="shared" si="1"/>
        <v>1.3877722589326916E-05</v>
      </c>
      <c r="K29" s="106"/>
      <c r="L29" s="105"/>
    </row>
    <row r="30" spans="4:12" ht="12.75">
      <c r="D30" s="97" t="s">
        <v>34</v>
      </c>
      <c r="E30" s="102">
        <f>'2014'!C26</f>
        <v>135</v>
      </c>
      <c r="F30" s="119">
        <f t="shared" si="3"/>
        <v>3.6369299688121133E-06</v>
      </c>
      <c r="G30" s="102">
        <f>'2013'!C26</f>
        <v>159</v>
      </c>
      <c r="H30" s="119">
        <f t="shared" si="0"/>
        <v>4.330061114319169E-06</v>
      </c>
      <c r="I30" s="102">
        <f>'2012'!C26</f>
        <v>210</v>
      </c>
      <c r="J30" s="119">
        <f t="shared" si="1"/>
        <v>5.770934146056737E-06</v>
      </c>
      <c r="K30" s="106"/>
      <c r="L30" s="105"/>
    </row>
    <row r="31" spans="4:12" ht="12.75">
      <c r="D31" s="97" t="s">
        <v>35</v>
      </c>
      <c r="E31" s="102">
        <f>'2014'!C27</f>
        <v>65</v>
      </c>
      <c r="F31" s="119">
        <f t="shared" si="3"/>
        <v>1.7511144294280544E-06</v>
      </c>
      <c r="G31" s="102">
        <f>'2013'!C27</f>
        <v>113</v>
      </c>
      <c r="H31" s="119">
        <f t="shared" si="0"/>
        <v>3.077339030931233E-06</v>
      </c>
      <c r="I31" s="102">
        <f>'2012'!C27</f>
        <v>144</v>
      </c>
      <c r="J31" s="119">
        <f t="shared" si="1"/>
        <v>3.957211985867477E-06</v>
      </c>
      <c r="K31" s="106"/>
      <c r="L31" s="105"/>
    </row>
    <row r="32" spans="4:12" ht="12.75">
      <c r="D32" s="97" t="s">
        <v>36</v>
      </c>
      <c r="E32" s="102">
        <f>'2014'!C28</f>
        <v>47</v>
      </c>
      <c r="F32" s="119">
        <f t="shared" si="3"/>
        <v>1.2661904335864394E-06</v>
      </c>
      <c r="G32" s="102">
        <f>'2013'!C28</f>
        <v>79</v>
      </c>
      <c r="H32" s="119">
        <f t="shared" si="0"/>
        <v>2.151414012774933E-06</v>
      </c>
      <c r="I32" s="102">
        <f>'2012'!C28</f>
        <v>92</v>
      </c>
      <c r="J32" s="119">
        <f t="shared" si="1"/>
        <v>2.528218768748666E-06</v>
      </c>
      <c r="K32" s="106"/>
      <c r="L32" s="105"/>
    </row>
    <row r="33" spans="4:12" ht="12.75">
      <c r="D33" s="97" t="s">
        <v>37</v>
      </c>
      <c r="E33" s="102">
        <f>'2014'!C29</f>
        <v>27</v>
      </c>
      <c r="F33" s="119">
        <f t="shared" si="3"/>
        <v>7.273859937624226E-07</v>
      </c>
      <c r="G33" s="102">
        <f>'2013'!C29</f>
        <v>50</v>
      </c>
      <c r="H33" s="119">
        <f t="shared" si="0"/>
        <v>1.3616544384651474E-06</v>
      </c>
      <c r="I33" s="102">
        <f>'2012'!C29</f>
        <v>50</v>
      </c>
      <c r="J33" s="119">
        <f t="shared" si="1"/>
        <v>1.3740319395373183E-06</v>
      </c>
      <c r="K33" s="106"/>
      <c r="L33" s="105"/>
    </row>
    <row r="34" spans="4:12" ht="12.75">
      <c r="D34" s="97" t="s">
        <v>39</v>
      </c>
      <c r="E34" s="102">
        <f>'2014'!C30</f>
        <v>22</v>
      </c>
      <c r="F34" s="119">
        <f t="shared" si="3"/>
        <v>5.926848838064184E-07</v>
      </c>
      <c r="G34" s="102">
        <f>'2013'!C30</f>
        <v>27</v>
      </c>
      <c r="H34" s="119">
        <f t="shared" si="0"/>
        <v>7.352933967711796E-07</v>
      </c>
      <c r="I34" s="102">
        <f>'2012'!C30</f>
        <v>32</v>
      </c>
      <c r="J34" s="119">
        <f t="shared" si="1"/>
        <v>8.793804413038838E-07</v>
      </c>
      <c r="K34" s="106"/>
      <c r="L34" s="105"/>
    </row>
    <row r="35" spans="4:12" ht="12.75">
      <c r="D35" s="97" t="s">
        <v>40</v>
      </c>
      <c r="E35" s="102">
        <f>'2014'!C31</f>
        <v>93</v>
      </c>
      <c r="F35" s="119">
        <f t="shared" si="3"/>
        <v>2.505440645181678E-06</v>
      </c>
      <c r="G35" s="102">
        <f>'2013'!C31</f>
        <v>144</v>
      </c>
      <c r="H35" s="119">
        <f t="shared" si="0"/>
        <v>3.921564782779625E-06</v>
      </c>
      <c r="I35" s="102">
        <f>'2012'!C31</f>
        <v>203</v>
      </c>
      <c r="J35" s="119">
        <f t="shared" si="1"/>
        <v>5.578569674521512E-06</v>
      </c>
      <c r="K35" s="106"/>
      <c r="L35" s="105"/>
    </row>
    <row r="36" spans="4:12" ht="12.75">
      <c r="D36" s="98" t="s">
        <v>41</v>
      </c>
      <c r="E36" s="102">
        <f>'2014'!C32</f>
        <v>37119219</v>
      </c>
      <c r="F36" s="118">
        <f t="shared" si="3"/>
        <v>1</v>
      </c>
      <c r="G36" s="102">
        <f>'2013'!C32</f>
        <v>36720036</v>
      </c>
      <c r="H36" s="105">
        <f t="shared" si="0"/>
        <v>1</v>
      </c>
      <c r="I36" s="102">
        <f>'2012'!C32</f>
        <v>36389256</v>
      </c>
      <c r="J36" s="105">
        <f t="shared" si="1"/>
        <v>1</v>
      </c>
      <c r="K36" s="106">
        <f>'2011'!C14*1000</f>
        <v>36962517</v>
      </c>
      <c r="L36" s="105">
        <f>K36/$K$36</f>
        <v>1</v>
      </c>
    </row>
    <row r="41" ht="12">
      <c r="C41" t="s">
        <v>68</v>
      </c>
    </row>
    <row r="44" spans="4:12" ht="12">
      <c r="D44" s="101" t="s">
        <v>56</v>
      </c>
      <c r="E44" s="101" t="s">
        <v>58</v>
      </c>
      <c r="F44" s="101" t="s">
        <v>69</v>
      </c>
      <c r="G44" s="101" t="s">
        <v>59</v>
      </c>
      <c r="H44" s="101" t="s">
        <v>70</v>
      </c>
      <c r="I44" s="101" t="s">
        <v>61</v>
      </c>
      <c r="J44" s="101" t="s">
        <v>71</v>
      </c>
      <c r="K44" s="101" t="s">
        <v>63</v>
      </c>
      <c r="L44" s="101" t="s">
        <v>72</v>
      </c>
    </row>
    <row r="45" spans="4:12" ht="12.75">
      <c r="D45" s="96" t="s">
        <v>14</v>
      </c>
      <c r="E45" s="102">
        <f>'2014'!E6</f>
        <v>-734911796</v>
      </c>
      <c r="F45" s="119">
        <f aca="true" t="shared" si="4" ref="F45:F71">E45/$E$71</f>
        <v>-0.011705043920443824</v>
      </c>
      <c r="G45" s="102">
        <f>'2013'!E6</f>
        <v>-661914974</v>
      </c>
      <c r="H45" s="119">
        <f aca="true" t="shared" si="5" ref="H45:H71">G45/$G$71</f>
        <v>-0.010634545474450967</v>
      </c>
      <c r="I45" s="102">
        <f>'2012'!E6</f>
        <v>-760259049</v>
      </c>
      <c r="J45" s="119">
        <f>I45/$I$71</f>
        <v>-0.013461966064139607</v>
      </c>
      <c r="K45" s="106">
        <f>'2011'!E6*1000000</f>
        <v>-945324.252</v>
      </c>
      <c r="L45" s="94">
        <f aca="true" t="shared" si="6" ref="L45:L71">K45/$K$71</f>
        <v>-0.019206835999418446</v>
      </c>
    </row>
    <row r="46" spans="4:12" ht="12.75">
      <c r="D46" s="96" t="s">
        <v>15</v>
      </c>
      <c r="E46" s="102">
        <f>'2014'!E7</f>
        <v>-394908493</v>
      </c>
      <c r="F46" s="119">
        <f t="shared" si="4"/>
        <v>-0.00628976331619704</v>
      </c>
      <c r="G46" s="102">
        <f>'2013'!E7</f>
        <v>-393177580</v>
      </c>
      <c r="H46" s="119">
        <f t="shared" si="5"/>
        <v>-0.006316921384595513</v>
      </c>
      <c r="I46" s="102">
        <f>'2012'!E7</f>
        <v>-482633002</v>
      </c>
      <c r="J46" s="119">
        <f aca="true" t="shared" si="7" ref="J46:J71">I46/$I$71</f>
        <v>-0.008546020074215286</v>
      </c>
      <c r="K46" s="106">
        <f>'2011'!E7*1000000</f>
        <v>-565438.93</v>
      </c>
      <c r="L46" s="94">
        <f t="shared" si="6"/>
        <v>-0.01148843137496979</v>
      </c>
    </row>
    <row r="47" spans="4:12" ht="12.75">
      <c r="D47" s="96" t="s">
        <v>16</v>
      </c>
      <c r="E47" s="102">
        <f>'2014'!E8</f>
        <v>-257782701</v>
      </c>
      <c r="F47" s="119">
        <f t="shared" si="4"/>
        <v>-0.004105741469328162</v>
      </c>
      <c r="G47" s="102">
        <f>'2013'!E8</f>
        <v>-49767769</v>
      </c>
      <c r="H47" s="119">
        <f t="shared" si="5"/>
        <v>-0.0007995854805854131</v>
      </c>
      <c r="I47" s="102">
        <f>'2012'!E8</f>
        <v>-227912898</v>
      </c>
      <c r="J47" s="119">
        <f t="shared" si="7"/>
        <v>-0.00403567139712626</v>
      </c>
      <c r="K47" s="106">
        <f>'2011'!E8*1000000</f>
        <v>-331610.65</v>
      </c>
      <c r="L47" s="94">
        <f t="shared" si="6"/>
        <v>-0.0067375732260495855</v>
      </c>
    </row>
    <row r="48" spans="4:12" ht="12.75">
      <c r="D48" s="96" t="s">
        <v>17</v>
      </c>
      <c r="E48" s="102">
        <f>'2014'!E9</f>
        <v>2574811709</v>
      </c>
      <c r="F48" s="119">
        <f t="shared" si="4"/>
        <v>0.041009389568592555</v>
      </c>
      <c r="G48" s="102">
        <f>'2013'!E9</f>
        <v>2468583833</v>
      </c>
      <c r="H48" s="119">
        <f t="shared" si="5"/>
        <v>0.039661086485003695</v>
      </c>
      <c r="I48" s="102">
        <f>'2012'!E9</f>
        <v>2040325144</v>
      </c>
      <c r="J48" s="119">
        <f t="shared" si="7"/>
        <v>0.0361281958885816</v>
      </c>
      <c r="K48" s="106">
        <f>'2011'!E9*1000000</f>
        <v>1700516.28</v>
      </c>
      <c r="L48" s="94">
        <f t="shared" si="6"/>
        <v>0.034550618198147254</v>
      </c>
    </row>
    <row r="49" spans="4:12" ht="12.75">
      <c r="D49" s="96" t="s">
        <v>18</v>
      </c>
      <c r="E49" s="102">
        <f>'2014'!E10</f>
        <v>5501790387</v>
      </c>
      <c r="F49" s="119">
        <f t="shared" si="4"/>
        <v>0.08762779216692641</v>
      </c>
      <c r="G49" s="102">
        <f>'2013'!E10</f>
        <v>5869656497</v>
      </c>
      <c r="H49" s="119">
        <f t="shared" si="5"/>
        <v>0.09430384775787391</v>
      </c>
      <c r="I49" s="102">
        <f>'2012'!E10</f>
        <v>5245970832</v>
      </c>
      <c r="J49" s="119">
        <f t="shared" si="7"/>
        <v>0.09289081321260305</v>
      </c>
      <c r="K49" s="106">
        <f>'2011'!E10*1000000</f>
        <v>4568509.263</v>
      </c>
      <c r="L49" s="94">
        <f t="shared" si="6"/>
        <v>0.09282170428889519</v>
      </c>
    </row>
    <row r="50" spans="4:12" ht="12.75">
      <c r="D50" s="96" t="s">
        <v>19</v>
      </c>
      <c r="E50" s="102">
        <f>'2014'!E11</f>
        <v>13680010821</v>
      </c>
      <c r="F50" s="119">
        <f t="shared" si="4"/>
        <v>0.21788346351696303</v>
      </c>
      <c r="G50" s="102">
        <f>'2013'!E11</f>
        <v>13083615349</v>
      </c>
      <c r="H50" s="119">
        <f t="shared" si="5"/>
        <v>0.21020570294450713</v>
      </c>
      <c r="I50" s="102">
        <f>'2012'!E11</f>
        <v>11996815140</v>
      </c>
      <c r="J50" s="119">
        <f t="shared" si="7"/>
        <v>0.21242853801591025</v>
      </c>
      <c r="K50" s="106">
        <f>'2011'!E11*1000000</f>
        <v>10838340.138</v>
      </c>
      <c r="L50" s="94">
        <f t="shared" si="6"/>
        <v>0.22021038928818287</v>
      </c>
    </row>
    <row r="51" spans="4:12" ht="12.75">
      <c r="D51" s="96" t="s">
        <v>20</v>
      </c>
      <c r="E51" s="102">
        <f>'2014'!E12</f>
        <v>19258992320</v>
      </c>
      <c r="F51" s="119">
        <f t="shared" si="4"/>
        <v>0.3067406894215783</v>
      </c>
      <c r="G51" s="102">
        <f>'2013'!E12</f>
        <v>17661960504</v>
      </c>
      <c r="H51" s="119">
        <f t="shared" si="5"/>
        <v>0.2837629144611932</v>
      </c>
      <c r="I51" s="102">
        <f>'2012'!E12</f>
        <v>16045180664</v>
      </c>
      <c r="J51" s="119">
        <f t="shared" si="7"/>
        <v>0.2841132609679165</v>
      </c>
      <c r="K51" s="106">
        <f>'2011'!E12*1000000</f>
        <v>14542112.429</v>
      </c>
      <c r="L51" s="94">
        <f t="shared" si="6"/>
        <v>0.2954626075846276</v>
      </c>
    </row>
    <row r="52" spans="4:12" ht="12.75">
      <c r="D52" s="112" t="s">
        <v>64</v>
      </c>
      <c r="E52" s="102">
        <f>'2014'!E13</f>
        <v>23157904495</v>
      </c>
      <c r="F52" s="119">
        <f t="shared" si="4"/>
        <v>0.3688392140319087</v>
      </c>
      <c r="G52" s="102">
        <f>'2013'!E13</f>
        <v>24263006017</v>
      </c>
      <c r="H52" s="119">
        <f t="shared" si="5"/>
        <v>0.3898175006910539</v>
      </c>
      <c r="I52" s="102">
        <f>'2012'!E13</f>
        <v>22617105764</v>
      </c>
      <c r="J52" s="119">
        <f>I52/$I$71</f>
        <v>0.40048284945046975</v>
      </c>
      <c r="K52" s="106">
        <f>'2011'!E13*1000000</f>
        <v>19411010.149</v>
      </c>
      <c r="L52" s="94">
        <f t="shared" si="6"/>
        <v>0.3943875212405849</v>
      </c>
    </row>
    <row r="53" spans="4:12" ht="12.75">
      <c r="D53" s="97" t="s">
        <v>22</v>
      </c>
      <c r="E53" s="102">
        <f>'2014'!E14</f>
        <v>11643622681</v>
      </c>
      <c r="F53" s="119">
        <f t="shared" si="4"/>
        <v>0.18544962213966268</v>
      </c>
      <c r="G53" s="102">
        <f>'2013'!E14</f>
        <v>11276596268</v>
      </c>
      <c r="H53" s="119">
        <f t="shared" si="5"/>
        <v>0.18117353515116288</v>
      </c>
      <c r="I53" s="102">
        <f>'2012'!E14</f>
        <v>10280942465</v>
      </c>
      <c r="J53" s="119">
        <f t="shared" si="7"/>
        <v>0.18204544721072016</v>
      </c>
      <c r="K53" s="106"/>
      <c r="L53" s="95">
        <f t="shared" si="6"/>
        <v>0</v>
      </c>
    </row>
    <row r="54" spans="4:12" ht="12.75">
      <c r="D54" s="97" t="s">
        <v>23</v>
      </c>
      <c r="E54" s="102">
        <f>'2014'!E15</f>
        <v>4125658559</v>
      </c>
      <c r="F54" s="119">
        <f t="shared" si="4"/>
        <v>0.06570994627748494</v>
      </c>
      <c r="G54" s="102">
        <f>'2013'!E15</f>
        <v>4213652326</v>
      </c>
      <c r="H54" s="119">
        <f t="shared" si="5"/>
        <v>0.06769793558768032</v>
      </c>
      <c r="I54" s="102">
        <f>'2012'!E15</f>
        <v>3831861775</v>
      </c>
      <c r="J54" s="119">
        <f t="shared" si="7"/>
        <v>0.0678510742428845</v>
      </c>
      <c r="K54" s="106"/>
      <c r="L54" s="95">
        <f t="shared" si="6"/>
        <v>0</v>
      </c>
    </row>
    <row r="55" spans="4:12" ht="12.75">
      <c r="D55" s="97" t="s">
        <v>24</v>
      </c>
      <c r="E55" s="102">
        <f>'2014'!E16</f>
        <v>2005923287</v>
      </c>
      <c r="F55" s="119">
        <f t="shared" si="4"/>
        <v>0.031948623362926726</v>
      </c>
      <c r="G55" s="102">
        <f>'2013'!E16</f>
        <v>2136016490</v>
      </c>
      <c r="H55" s="119">
        <f t="shared" si="5"/>
        <v>0.03431794926742682</v>
      </c>
      <c r="I55" s="102">
        <f>'2012'!E16</f>
        <v>1959425774</v>
      </c>
      <c r="J55" s="119">
        <f t="shared" si="7"/>
        <v>0.03469570445690083</v>
      </c>
      <c r="K55" s="106"/>
      <c r="L55" s="95">
        <f t="shared" si="6"/>
        <v>0</v>
      </c>
    </row>
    <row r="56" spans="4:12" ht="12.75">
      <c r="D56" s="97" t="s">
        <v>25</v>
      </c>
      <c r="E56" s="102">
        <f>'2014'!E17</f>
        <v>1168766137</v>
      </c>
      <c r="F56" s="119">
        <f t="shared" si="4"/>
        <v>0.01861510325561908</v>
      </c>
      <c r="G56" s="102">
        <f>'2013'!E17</f>
        <v>1294445632</v>
      </c>
      <c r="H56" s="119">
        <f t="shared" si="5"/>
        <v>0.020796992783711256</v>
      </c>
      <c r="I56" s="102">
        <f>'2012'!E17</f>
        <v>1171468281</v>
      </c>
      <c r="J56" s="119">
        <f t="shared" si="7"/>
        <v>0.020743279892269935</v>
      </c>
      <c r="K56" s="106"/>
      <c r="L56" s="95">
        <f t="shared" si="6"/>
        <v>0</v>
      </c>
    </row>
    <row r="57" spans="4:12" ht="12.75">
      <c r="D57" s="97" t="s">
        <v>26</v>
      </c>
      <c r="E57" s="102">
        <f>'2014'!E18</f>
        <v>763036718</v>
      </c>
      <c r="F57" s="119">
        <f t="shared" si="4"/>
        <v>0.012152993523458574</v>
      </c>
      <c r="G57" s="102">
        <f>'2013'!E18</f>
        <v>824895859</v>
      </c>
      <c r="H57" s="119">
        <f t="shared" si="5"/>
        <v>0.01325305042007071</v>
      </c>
      <c r="I57" s="102">
        <f>'2012'!E18</f>
        <v>773551935</v>
      </c>
      <c r="J57" s="119">
        <f t="shared" si="7"/>
        <v>0.013697344229597624</v>
      </c>
      <c r="K57" s="106"/>
      <c r="L57" s="95">
        <f t="shared" si="6"/>
        <v>0</v>
      </c>
    </row>
    <row r="58" spans="4:12" ht="12.75">
      <c r="D58" s="97" t="s">
        <v>27</v>
      </c>
      <c r="E58" s="102">
        <f>'2014'!E19</f>
        <v>527904367</v>
      </c>
      <c r="F58" s="119">
        <f t="shared" si="4"/>
        <v>0.008408007376070331</v>
      </c>
      <c r="G58" s="102">
        <f>'2013'!E19</f>
        <v>582444237</v>
      </c>
      <c r="H58" s="119">
        <f t="shared" si="5"/>
        <v>0.009357742259972497</v>
      </c>
      <c r="I58" s="102">
        <f>'2012'!E19</f>
        <v>564211151</v>
      </c>
      <c r="J58" s="119">
        <f t="shared" si="7"/>
        <v>0.00999053069840034</v>
      </c>
      <c r="K58" s="106"/>
      <c r="L58" s="95">
        <f t="shared" si="6"/>
        <v>0</v>
      </c>
    </row>
    <row r="59" spans="4:12" ht="12.75">
      <c r="D59" s="97" t="s">
        <v>28</v>
      </c>
      <c r="E59" s="102">
        <f>'2014'!E20</f>
        <v>387334504</v>
      </c>
      <c r="F59" s="119">
        <f t="shared" si="4"/>
        <v>0.006169131324194072</v>
      </c>
      <c r="G59" s="102">
        <f>'2013'!E20</f>
        <v>451248211</v>
      </c>
      <c r="H59" s="119">
        <f t="shared" si="5"/>
        <v>0.007249903399441973</v>
      </c>
      <c r="I59" s="102">
        <f>'2012'!E20</f>
        <v>428253404</v>
      </c>
      <c r="J59" s="119">
        <f t="shared" si="7"/>
        <v>0.00758311630632136</v>
      </c>
      <c r="K59" s="106"/>
      <c r="L59" s="95">
        <f t="shared" si="6"/>
        <v>0</v>
      </c>
    </row>
    <row r="60" spans="4:12" ht="12.75">
      <c r="D60" s="97" t="s">
        <v>29</v>
      </c>
      <c r="E60" s="102">
        <f>'2014'!E21</f>
        <v>286247745</v>
      </c>
      <c r="F60" s="119">
        <f t="shared" si="4"/>
        <v>0.004559108243451033</v>
      </c>
      <c r="G60" s="102">
        <f>'2013'!E21</f>
        <v>363025256</v>
      </c>
      <c r="H60" s="119">
        <f t="shared" si="5"/>
        <v>0.0058324841481924294</v>
      </c>
      <c r="I60" s="102">
        <f>'2012'!E21</f>
        <v>329113289</v>
      </c>
      <c r="J60" s="119">
        <f t="shared" si="7"/>
        <v>0.005827634585346937</v>
      </c>
      <c r="K60" s="106"/>
      <c r="L60" s="95">
        <f t="shared" si="6"/>
        <v>0</v>
      </c>
    </row>
    <row r="61" spans="4:12" ht="12.75">
      <c r="D61" s="97" t="s">
        <v>30</v>
      </c>
      <c r="E61" s="102">
        <f>'2014'!E22</f>
        <v>244185707</v>
      </c>
      <c r="F61" s="119">
        <f t="shared" si="4"/>
        <v>0.00388918022643853</v>
      </c>
      <c r="G61" s="102">
        <f>'2013'!E22</f>
        <v>304758183</v>
      </c>
      <c r="H61" s="119">
        <f t="shared" si="5"/>
        <v>0.00489634603103049</v>
      </c>
      <c r="I61" s="102">
        <f>'2012'!E22</f>
        <v>281136420</v>
      </c>
      <c r="J61" s="119">
        <f t="shared" si="7"/>
        <v>0.004978104437443795</v>
      </c>
      <c r="K61" s="106"/>
      <c r="L61" s="95">
        <f t="shared" si="6"/>
        <v>0</v>
      </c>
    </row>
    <row r="62" spans="4:12" ht="12.75">
      <c r="D62" s="97" t="s">
        <v>31</v>
      </c>
      <c r="E62" s="102">
        <f>'2014'!E23</f>
        <v>1015566796</v>
      </c>
      <c r="F62" s="119">
        <f t="shared" si="4"/>
        <v>0.016175075724766858</v>
      </c>
      <c r="G62" s="102">
        <f>'2013'!E23</f>
        <v>1304411121</v>
      </c>
      <c r="H62" s="119">
        <f t="shared" si="5"/>
        <v>0.02095710163470945</v>
      </c>
      <c r="I62" s="102">
        <f>'2012'!E23</f>
        <v>1312258941</v>
      </c>
      <c r="J62" s="119">
        <f t="shared" si="7"/>
        <v>0.023236271050429524</v>
      </c>
      <c r="K62" s="106"/>
      <c r="L62" s="95">
        <f t="shared" si="6"/>
        <v>0</v>
      </c>
    </row>
    <row r="63" spans="4:12" ht="12.75">
      <c r="D63" s="97" t="s">
        <v>32</v>
      </c>
      <c r="E63" s="102">
        <f>'2014'!E24</f>
        <v>334745128</v>
      </c>
      <c r="F63" s="119">
        <f t="shared" si="4"/>
        <v>0.0053315329087391455</v>
      </c>
      <c r="G63" s="102">
        <f>'2013'!E24</f>
        <v>434677483</v>
      </c>
      <c r="H63" s="119">
        <f t="shared" si="5"/>
        <v>0.006983672588261144</v>
      </c>
      <c r="I63" s="102">
        <f>'2012'!E24</f>
        <v>481871407</v>
      </c>
      <c r="J63" s="119">
        <f t="shared" si="7"/>
        <v>0.008532534452362968</v>
      </c>
      <c r="K63" s="106"/>
      <c r="L63" s="95">
        <f t="shared" si="6"/>
        <v>0</v>
      </c>
    </row>
    <row r="64" spans="4:12" ht="12.75">
      <c r="D64" s="97" t="s">
        <v>33</v>
      </c>
      <c r="E64" s="102">
        <f>'2014'!E25</f>
        <v>180214439</v>
      </c>
      <c r="F64" s="119">
        <f t="shared" si="4"/>
        <v>0.002870300810348055</v>
      </c>
      <c r="G64" s="102">
        <f>'2013'!E25</f>
        <v>228983762</v>
      </c>
      <c r="H64" s="119">
        <f t="shared" si="5"/>
        <v>0.0036789290551687347</v>
      </c>
      <c r="I64" s="102">
        <f>'2012'!E25</f>
        <v>292080792</v>
      </c>
      <c r="J64" s="119">
        <f t="shared" si="7"/>
        <v>0.0051718972829891555</v>
      </c>
      <c r="K64" s="106"/>
      <c r="L64" s="95">
        <f t="shared" si="6"/>
        <v>0</v>
      </c>
    </row>
    <row r="65" spans="4:12" ht="12.75">
      <c r="D65" s="97" t="s">
        <v>34</v>
      </c>
      <c r="E65" s="102">
        <f>'2014'!E26</f>
        <v>97323196</v>
      </c>
      <c r="F65" s="119">
        <f t="shared" si="4"/>
        <v>0.0015500802815498183</v>
      </c>
      <c r="G65" s="102">
        <f>'2013'!E26</f>
        <v>117384508</v>
      </c>
      <c r="H65" s="119">
        <f t="shared" si="5"/>
        <v>0.0018859384322102576</v>
      </c>
      <c r="I65" s="102">
        <f>'2012'!E26</f>
        <v>160754299</v>
      </c>
      <c r="J65" s="119">
        <f t="shared" si="7"/>
        <v>0.002846488865405865</v>
      </c>
      <c r="K65" s="106"/>
      <c r="L65" s="95">
        <f t="shared" si="6"/>
        <v>0</v>
      </c>
    </row>
    <row r="66" spans="4:12" ht="12.75">
      <c r="D66" s="97" t="s">
        <v>35</v>
      </c>
      <c r="E66" s="102">
        <f>'2014'!E27</f>
        <v>67168855</v>
      </c>
      <c r="F66" s="119">
        <f t="shared" si="4"/>
        <v>0.0010698078356343632</v>
      </c>
      <c r="G66" s="102">
        <f>'2013'!E27</f>
        <v>104244665</v>
      </c>
      <c r="H66" s="119">
        <f t="shared" si="5"/>
        <v>0.0016748293571787472</v>
      </c>
      <c r="I66" s="102">
        <f>'2012'!E27</f>
        <v>120086804</v>
      </c>
      <c r="J66" s="119">
        <f t="shared" si="7"/>
        <v>0.0021263863709683837</v>
      </c>
      <c r="K66" s="106"/>
      <c r="L66" s="95">
        <f t="shared" si="6"/>
        <v>0</v>
      </c>
    </row>
    <row r="67" spans="4:12" ht="12.75">
      <c r="D67" s="97" t="s">
        <v>36</v>
      </c>
      <c r="E67" s="102">
        <f>'2014'!E28</f>
        <v>60196879</v>
      </c>
      <c r="F67" s="119">
        <f t="shared" si="4"/>
        <v>0.0009587641896669768</v>
      </c>
      <c r="G67" s="102">
        <f>'2013'!E28</f>
        <v>101201164</v>
      </c>
      <c r="H67" s="119">
        <f t="shared" si="5"/>
        <v>0.0016259314608364943</v>
      </c>
      <c r="I67" s="102">
        <f>'2012'!E28</f>
        <v>85702975</v>
      </c>
      <c r="J67" s="119">
        <f t="shared" si="7"/>
        <v>0.0015175492387277131</v>
      </c>
      <c r="K67" s="106"/>
      <c r="L67" s="95">
        <f t="shared" si="6"/>
        <v>0</v>
      </c>
    </row>
    <row r="68" spans="4:12" ht="12.75">
      <c r="D68" s="97" t="s">
        <v>37</v>
      </c>
      <c r="E68" s="102">
        <f>'2014'!E29</f>
        <v>29597309</v>
      </c>
      <c r="F68" s="119">
        <f t="shared" si="4"/>
        <v>0.00047140051861672294</v>
      </c>
      <c r="G68" s="102">
        <f>'2013'!E29</f>
        <v>62847875</v>
      </c>
      <c r="H68" s="119">
        <f t="shared" si="5"/>
        <v>0.0010097348011651268</v>
      </c>
      <c r="I68" s="102">
        <f>'2012'!E29</f>
        <v>58276308</v>
      </c>
      <c r="J68" s="119">
        <f t="shared" si="7"/>
        <v>0.001031903114696564</v>
      </c>
      <c r="K68" s="106"/>
      <c r="L68" s="95">
        <f t="shared" si="6"/>
        <v>0</v>
      </c>
    </row>
    <row r="69" spans="4:12" ht="12.75">
      <c r="D69" s="97" t="s">
        <v>39</v>
      </c>
      <c r="E69" s="102">
        <f>'2014'!E30</f>
        <v>27584753</v>
      </c>
      <c r="F69" s="119">
        <f t="shared" si="4"/>
        <v>0.00043934625509752266</v>
      </c>
      <c r="G69" s="102">
        <f>'2013'!E30</f>
        <v>29587145</v>
      </c>
      <c r="H69" s="119">
        <f t="shared" si="5"/>
        <v>0.00047535688316619737</v>
      </c>
      <c r="I69" s="102">
        <f>'2012'!E30</f>
        <v>38754971</v>
      </c>
      <c r="J69" s="119">
        <f t="shared" si="7"/>
        <v>0.0006862372833377674</v>
      </c>
      <c r="K69" s="106"/>
      <c r="L69" s="95">
        <f t="shared" si="6"/>
        <v>0</v>
      </c>
    </row>
    <row r="70" spans="4:12" ht="12.75">
      <c r="D70" s="97" t="s">
        <v>40</v>
      </c>
      <c r="E70" s="102">
        <f>'2014'!E31</f>
        <v>192827435</v>
      </c>
      <c r="F70" s="119">
        <f t="shared" si="4"/>
        <v>0.0030711897781832945</v>
      </c>
      <c r="G70" s="102">
        <f>'2013'!E31</f>
        <v>432585832</v>
      </c>
      <c r="H70" s="119">
        <f t="shared" si="5"/>
        <v>0.006950067429668401</v>
      </c>
      <c r="I70" s="102">
        <f>'2012'!E31</f>
        <v>447354773</v>
      </c>
      <c r="J70" s="119">
        <f t="shared" si="7"/>
        <v>0.007921345731666363</v>
      </c>
      <c r="K70" s="106"/>
      <c r="L70" s="95">
        <f t="shared" si="6"/>
        <v>0</v>
      </c>
    </row>
    <row r="71" spans="4:12" ht="12.75">
      <c r="D71" s="98" t="s">
        <v>41</v>
      </c>
      <c r="E71" s="102">
        <f>'2014'!E32</f>
        <v>62785906742</v>
      </c>
      <c r="F71" s="105">
        <f t="shared" si="4"/>
        <v>1</v>
      </c>
      <c r="G71" s="102">
        <f>'2013'!E32</f>
        <v>62241961877</v>
      </c>
      <c r="H71" s="105">
        <f t="shared" si="5"/>
        <v>1</v>
      </c>
      <c r="I71" s="102">
        <f>'2012'!E32</f>
        <v>56474592595</v>
      </c>
      <c r="J71" s="105">
        <f t="shared" si="7"/>
        <v>1</v>
      </c>
      <c r="K71" s="106">
        <f>'2011'!E14*1000000</f>
        <v>49218114.427</v>
      </c>
      <c r="L71" s="94">
        <f t="shared" si="6"/>
        <v>1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C7:I23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4" max="4" width="20.140625" style="0" bestFit="1" customWidth="1"/>
    <col min="5" max="5" width="13.28125" style="0" bestFit="1" customWidth="1"/>
    <col min="7" max="7" width="13.28125" style="0" bestFit="1" customWidth="1"/>
    <col min="9" max="9" width="13.28125" style="0" bestFit="1" customWidth="1"/>
  </cols>
  <sheetData>
    <row r="7" ht="12">
      <c r="C7" t="s">
        <v>77</v>
      </c>
    </row>
    <row r="9" spans="4:9" ht="12">
      <c r="D9" t="s">
        <v>66</v>
      </c>
      <c r="E9" t="s">
        <v>58</v>
      </c>
      <c r="F9" t="s">
        <v>57</v>
      </c>
      <c r="G9" t="s">
        <v>59</v>
      </c>
      <c r="H9" t="s">
        <v>60</v>
      </c>
      <c r="I9" t="s">
        <v>76</v>
      </c>
    </row>
    <row r="10" spans="4:9" ht="12">
      <c r="D10" t="s">
        <v>73</v>
      </c>
      <c r="E10" s="92">
        <f>SUM('Evol foyers impots'!E19:E35)</f>
        <v>137081</v>
      </c>
      <c r="F10" s="92">
        <f>E10-G10</f>
        <v>-11187</v>
      </c>
      <c r="G10" s="92">
        <f>SUM('Evol foyers impots'!G19:G35)</f>
        <v>148268</v>
      </c>
      <c r="H10" s="92">
        <f>G10-I10</f>
        <v>7104</v>
      </c>
      <c r="I10" s="92">
        <f>SUM('Evol foyers impots'!I19:I35)</f>
        <v>141164</v>
      </c>
    </row>
    <row r="11" spans="4:9" ht="12">
      <c r="D11" t="s">
        <v>65</v>
      </c>
      <c r="E11" s="92">
        <f>SUM('Evol foyers impots'!E51:E67)</f>
        <v>11514281.814000003</v>
      </c>
      <c r="F11" s="92">
        <f>E11-G11</f>
        <v>-1472127.934999993</v>
      </c>
      <c r="G11" s="92">
        <f>SUM('Evol foyers impots'!G51:G67)</f>
        <v>12986409.748999996</v>
      </c>
      <c r="H11" s="92">
        <f>G11-I11</f>
        <v>650246.4499999955</v>
      </c>
      <c r="I11" s="92">
        <f>SUM('Evol foyers impots'!I51:I67)</f>
        <v>12336163.299</v>
      </c>
    </row>
    <row r="12" spans="4:9" ht="12.75">
      <c r="D12" t="s">
        <v>74</v>
      </c>
      <c r="E12" s="122">
        <f>SUM('Concentration impot'!E19:E35)/'Concentration impot'!E36</f>
        <v>0.003692992570775802</v>
      </c>
      <c r="F12" s="122"/>
      <c r="G12" s="122">
        <f>SUM('Concentration impot'!G19:G35)/'Concentration impot'!G36</f>
        <v>0.004037795605647009</v>
      </c>
      <c r="H12" s="122"/>
      <c r="I12" s="122">
        <f>SUM('Concentration impot'!I19:I35)/'Concentration impot'!I36</f>
        <v>0.0038792768942569203</v>
      </c>
    </row>
    <row r="13" spans="4:9" ht="12.75">
      <c r="D13" t="s">
        <v>75</v>
      </c>
      <c r="E13" s="122">
        <f>SUM('Concentration impot'!E54:E70)/'Concentration impot'!E71</f>
        <v>0.18338959189224605</v>
      </c>
      <c r="F13" s="122"/>
      <c r="G13" s="122">
        <f>SUM('Concentration impot'!G54:G70)/'Concentration impot'!G71</f>
        <v>0.20864396553989104</v>
      </c>
      <c r="H13" s="122"/>
      <c r="I13" s="122">
        <f>SUM('Concentration impot'!I54:I70)/'Concentration impot'!I71</f>
        <v>0.2184374022397496</v>
      </c>
    </row>
    <row r="16" ht="12">
      <c r="C16" t="s">
        <v>78</v>
      </c>
    </row>
    <row r="19" spans="4:9" ht="12">
      <c r="D19" t="s">
        <v>66</v>
      </c>
      <c r="E19" t="s">
        <v>58</v>
      </c>
      <c r="F19" t="s">
        <v>57</v>
      </c>
      <c r="G19" t="s">
        <v>59</v>
      </c>
      <c r="H19" t="s">
        <v>60</v>
      </c>
      <c r="I19" t="s">
        <v>76</v>
      </c>
    </row>
    <row r="20" spans="4:9" ht="12">
      <c r="D20" t="s">
        <v>73</v>
      </c>
      <c r="E20" s="92">
        <f>'Concentration impot'!E18</f>
        <v>565584</v>
      </c>
      <c r="F20" s="92">
        <f>G20-E20</f>
        <v>-17772</v>
      </c>
      <c r="G20" s="92">
        <f>'Concentration impot'!G18</f>
        <v>547812</v>
      </c>
      <c r="H20" s="92">
        <f>I20-G20</f>
        <v>-38482</v>
      </c>
      <c r="I20" s="92">
        <f>'Concentration impot'!I18</f>
        <v>509330</v>
      </c>
    </row>
    <row r="21" spans="4:9" ht="12">
      <c r="D21" t="s">
        <v>65</v>
      </c>
      <c r="E21" s="92">
        <f>'Concentration impot'!E53</f>
        <v>11643622681</v>
      </c>
      <c r="F21" s="92">
        <f>G21-E21</f>
        <v>-367026413</v>
      </c>
      <c r="G21" s="92">
        <f>'Concentration impot'!G53</f>
        <v>11276596268</v>
      </c>
      <c r="H21" s="92">
        <f>I21-G21</f>
        <v>-995653803</v>
      </c>
      <c r="I21" s="92">
        <f>'Concentration impot'!I53</f>
        <v>10280942465</v>
      </c>
    </row>
    <row r="22" spans="4:9" ht="12.75">
      <c r="D22" t="s">
        <v>74</v>
      </c>
      <c r="E22" s="122">
        <f>'Concentration impot'!E18/'Concentration impot'!E36</f>
        <v>0.015236958514671335</v>
      </c>
      <c r="F22" s="122"/>
      <c r="G22" s="122">
        <f>'Concentration impot'!G18/'Concentration impot'!G36</f>
        <v>0.014918612824889387</v>
      </c>
      <c r="H22" s="122"/>
      <c r="I22" s="122">
        <f>'Concentration impot'!I18/'Concentration impot'!I36</f>
        <v>0.013996713755290848</v>
      </c>
    </row>
    <row r="23" spans="4:9" ht="12.75">
      <c r="D23" t="s">
        <v>75</v>
      </c>
      <c r="E23" s="122">
        <f>'Concentration impot'!E53/'Concentration impot'!E71</f>
        <v>0.18544962213966268</v>
      </c>
      <c r="F23" s="122"/>
      <c r="G23" s="122">
        <f>'Concentration impot'!G53/'Concentration impot'!G71</f>
        <v>0.18117353515116288</v>
      </c>
      <c r="H23" s="122"/>
      <c r="I23" s="122">
        <f>'Concentration impot'!I53/'Concentration impot'!I71</f>
        <v>0.18204544721072016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D6:G36"/>
  <sheetViews>
    <sheetView zoomScalePageLayoutView="0" workbookViewId="0" topLeftCell="A1">
      <selection activeCell="J10" sqref="J10"/>
    </sheetView>
  </sheetViews>
  <sheetFormatPr defaultColWidth="11.421875" defaultRowHeight="12.75"/>
  <cols>
    <col min="4" max="4" width="19.57421875" style="0" bestFit="1" customWidth="1"/>
    <col min="5" max="6" width="16.421875" style="0" customWidth="1"/>
    <col min="7" max="7" width="20.7109375" style="0" customWidth="1"/>
  </cols>
  <sheetData>
    <row r="6" ht="12">
      <c r="D6">
        <v>2014</v>
      </c>
    </row>
    <row r="9" spans="4:7" ht="12">
      <c r="D9" s="108" t="s">
        <v>56</v>
      </c>
      <c r="E9" t="s">
        <v>79</v>
      </c>
      <c r="F9" t="s">
        <v>80</v>
      </c>
      <c r="G9" t="s">
        <v>81</v>
      </c>
    </row>
    <row r="10" spans="4:7" ht="12.75">
      <c r="D10" s="109" t="s">
        <v>14</v>
      </c>
      <c r="E10" s="93">
        <f>'2014'!C6</f>
        <v>8706376</v>
      </c>
      <c r="F10" s="93">
        <f>'2014'!E6</f>
        <v>-734911796</v>
      </c>
      <c r="G10" s="93">
        <f>F10/E10</f>
        <v>-84.41075781702973</v>
      </c>
    </row>
    <row r="11" spans="4:7" ht="12.75">
      <c r="D11" s="99" t="s">
        <v>15</v>
      </c>
      <c r="E11" s="93">
        <f>'2014'!C7</f>
        <v>2130622</v>
      </c>
      <c r="F11" s="93">
        <f>'2014'!E7</f>
        <v>-394908493</v>
      </c>
      <c r="G11" s="93">
        <f aca="true" t="shared" si="0" ref="G11:G36">F11/E11</f>
        <v>-185.34892299056332</v>
      </c>
    </row>
    <row r="12" spans="4:7" ht="12.75">
      <c r="D12" s="109" t="s">
        <v>16</v>
      </c>
      <c r="E12" s="93">
        <f>'2014'!C8</f>
        <v>3443181</v>
      </c>
      <c r="F12" s="93">
        <f>'2014'!E8</f>
        <v>-257782701</v>
      </c>
      <c r="G12" s="93">
        <f t="shared" si="0"/>
        <v>-74.86760091903388</v>
      </c>
    </row>
    <row r="13" spans="4:7" ht="12.75">
      <c r="D13" s="99" t="s">
        <v>17</v>
      </c>
      <c r="E13" s="93">
        <f>'2014'!C9</f>
        <v>5899610</v>
      </c>
      <c r="F13" s="93">
        <f>'2014'!E9</f>
        <v>2574811709</v>
      </c>
      <c r="G13" s="93">
        <f t="shared" si="0"/>
        <v>436.4376135032655</v>
      </c>
    </row>
    <row r="14" spans="4:7" ht="12.75">
      <c r="D14" s="109" t="s">
        <v>18</v>
      </c>
      <c r="E14" s="93">
        <f>'2014'!C10</f>
        <v>6715243</v>
      </c>
      <c r="F14" s="93">
        <f>'2014'!E10</f>
        <v>5501790387</v>
      </c>
      <c r="G14" s="93">
        <f t="shared" si="0"/>
        <v>819.298778465649</v>
      </c>
    </row>
    <row r="15" spans="4:7" ht="12.75">
      <c r="D15" s="99" t="s">
        <v>19</v>
      </c>
      <c r="E15" s="93">
        <f>'2014'!C11</f>
        <v>6383013</v>
      </c>
      <c r="F15" s="93">
        <f>'2014'!E11</f>
        <v>13680010821</v>
      </c>
      <c r="G15" s="93">
        <f t="shared" si="0"/>
        <v>2143.190186358699</v>
      </c>
    </row>
    <row r="16" spans="4:7" ht="12.75">
      <c r="D16" s="109" t="s">
        <v>20</v>
      </c>
      <c r="E16" s="93">
        <f>'2014'!C12</f>
        <v>3138509</v>
      </c>
      <c r="F16" s="93">
        <f>'2014'!E12</f>
        <v>19258992320</v>
      </c>
      <c r="G16" s="93">
        <f t="shared" si="0"/>
        <v>6136.350834106259</v>
      </c>
    </row>
    <row r="17" spans="4:7" ht="12.75">
      <c r="D17" s="116" t="s">
        <v>64</v>
      </c>
      <c r="E17" s="93">
        <f>'2014'!C13</f>
        <v>702665</v>
      </c>
      <c r="F17" s="93">
        <f>'2014'!E13</f>
        <v>23157904495</v>
      </c>
      <c r="G17" s="93">
        <f t="shared" si="0"/>
        <v>32957.247756754645</v>
      </c>
    </row>
    <row r="18" spans="4:7" ht="12.75">
      <c r="D18" s="110" t="s">
        <v>22</v>
      </c>
      <c r="E18" s="93">
        <f>'2014'!C14</f>
        <v>565584</v>
      </c>
      <c r="F18" s="93">
        <f>'2014'!E14</f>
        <v>11643622681</v>
      </c>
      <c r="G18" s="93">
        <f t="shared" si="0"/>
        <v>20586.902530835385</v>
      </c>
    </row>
    <row r="19" spans="4:7" ht="12.75">
      <c r="D19" s="100" t="s">
        <v>23</v>
      </c>
      <c r="E19" s="93">
        <f>'2014'!C15</f>
        <v>82509</v>
      </c>
      <c r="F19" s="93">
        <f>'2014'!E15</f>
        <v>4125658559</v>
      </c>
      <c r="G19" s="93">
        <f t="shared" si="0"/>
        <v>50002.52771212837</v>
      </c>
    </row>
    <row r="20" spans="4:7" ht="12.75">
      <c r="D20" s="110" t="s">
        <v>24</v>
      </c>
      <c r="E20" s="93">
        <f>'2014'!C16</f>
        <v>25368</v>
      </c>
      <c r="F20" s="93">
        <f>'2014'!E16</f>
        <v>2005923287</v>
      </c>
      <c r="G20" s="93">
        <f t="shared" si="0"/>
        <v>79072.97725480922</v>
      </c>
    </row>
    <row r="21" spans="4:7" ht="12.75">
      <c r="D21" s="100" t="s">
        <v>25</v>
      </c>
      <c r="E21" s="93">
        <f>'2014'!C17</f>
        <v>10980</v>
      </c>
      <c r="F21" s="93">
        <f>'2014'!E17</f>
        <v>1168766137</v>
      </c>
      <c r="G21" s="93">
        <f t="shared" si="0"/>
        <v>106445.0033697632</v>
      </c>
    </row>
    <row r="22" spans="4:7" ht="12.75">
      <c r="D22" s="110" t="s">
        <v>26</v>
      </c>
      <c r="E22" s="93">
        <f>'2014'!C18</f>
        <v>5701</v>
      </c>
      <c r="F22" s="93">
        <f>'2014'!E18</f>
        <v>763036718</v>
      </c>
      <c r="G22" s="93">
        <f t="shared" si="0"/>
        <v>133842.6097175934</v>
      </c>
    </row>
    <row r="23" spans="4:7" ht="12.75">
      <c r="D23" s="100" t="s">
        <v>27</v>
      </c>
      <c r="E23" s="93">
        <f>'2014'!C19</f>
        <v>3329</v>
      </c>
      <c r="F23" s="93">
        <f>'2014'!E19</f>
        <v>527904367</v>
      </c>
      <c r="G23" s="93">
        <f t="shared" si="0"/>
        <v>158577.46079903876</v>
      </c>
    </row>
    <row r="24" spans="4:7" ht="12.75">
      <c r="D24" s="110" t="s">
        <v>28</v>
      </c>
      <c r="E24" s="93">
        <f>'2014'!C20</f>
        <v>2108</v>
      </c>
      <c r="F24" s="93">
        <f>'2014'!E20</f>
        <v>387334504</v>
      </c>
      <c r="G24" s="93">
        <f t="shared" si="0"/>
        <v>183745.02087286528</v>
      </c>
    </row>
    <row r="25" spans="4:7" ht="12.75">
      <c r="D25" s="100" t="s">
        <v>29</v>
      </c>
      <c r="E25" s="93">
        <f>'2014'!C21</f>
        <v>1406</v>
      </c>
      <c r="F25" s="93">
        <f>'2014'!E21</f>
        <v>286247745</v>
      </c>
      <c r="G25" s="93">
        <f t="shared" si="0"/>
        <v>203590.14580369843</v>
      </c>
    </row>
    <row r="26" spans="4:7" ht="12.75">
      <c r="D26" s="110" t="s">
        <v>30</v>
      </c>
      <c r="E26" s="93">
        <f>'2014'!C22</f>
        <v>1050</v>
      </c>
      <c r="F26" s="93">
        <f>'2014'!E22</f>
        <v>244185707</v>
      </c>
      <c r="G26" s="93">
        <f t="shared" si="0"/>
        <v>232557.81619047618</v>
      </c>
    </row>
    <row r="27" spans="4:7" ht="12.75">
      <c r="D27" s="100" t="s">
        <v>31</v>
      </c>
      <c r="E27" s="93">
        <f>'2014'!C23</f>
        <v>3351</v>
      </c>
      <c r="F27" s="93">
        <f>'2014'!E23</f>
        <v>1015566796</v>
      </c>
      <c r="G27" s="93">
        <f t="shared" si="0"/>
        <v>303063.80065652047</v>
      </c>
    </row>
    <row r="28" spans="4:7" ht="12.75">
      <c r="D28" s="110" t="s">
        <v>32</v>
      </c>
      <c r="E28" s="93">
        <f>'2014'!C24</f>
        <v>631</v>
      </c>
      <c r="F28" s="93">
        <f>'2014'!E24</f>
        <v>334745128</v>
      </c>
      <c r="G28" s="93">
        <f t="shared" si="0"/>
        <v>530499.4104595879</v>
      </c>
    </row>
    <row r="29" spans="4:7" ht="12.75">
      <c r="D29" s="100" t="s">
        <v>33</v>
      </c>
      <c r="E29" s="93">
        <f>'2014'!C25</f>
        <v>259</v>
      </c>
      <c r="F29" s="93">
        <f>'2014'!E25</f>
        <v>180214439</v>
      </c>
      <c r="G29" s="93">
        <f t="shared" si="0"/>
        <v>695808.6447876447</v>
      </c>
    </row>
    <row r="30" spans="4:7" ht="12.75">
      <c r="D30" s="110" t="s">
        <v>34</v>
      </c>
      <c r="E30" s="93">
        <f>'2014'!C26</f>
        <v>135</v>
      </c>
      <c r="F30" s="93">
        <f>'2014'!E26</f>
        <v>97323196</v>
      </c>
      <c r="G30" s="93">
        <f t="shared" si="0"/>
        <v>720912.562962963</v>
      </c>
    </row>
    <row r="31" spans="4:7" ht="12.75">
      <c r="D31" s="100" t="s">
        <v>35</v>
      </c>
      <c r="E31" s="93">
        <f>'2014'!C27</f>
        <v>65</v>
      </c>
      <c r="F31" s="93">
        <f>'2014'!E27</f>
        <v>67168855</v>
      </c>
      <c r="G31" s="93">
        <f t="shared" si="0"/>
        <v>1033367</v>
      </c>
    </row>
    <row r="32" spans="4:7" ht="12.75">
      <c r="D32" s="110" t="s">
        <v>36</v>
      </c>
      <c r="E32" s="93">
        <f>'2014'!C28</f>
        <v>47</v>
      </c>
      <c r="F32" s="93">
        <f>'2014'!E28</f>
        <v>60196879</v>
      </c>
      <c r="G32" s="93">
        <f t="shared" si="0"/>
        <v>1280784.6595744682</v>
      </c>
    </row>
    <row r="33" spans="4:7" ht="12.75">
      <c r="D33" s="100" t="s">
        <v>37</v>
      </c>
      <c r="E33" s="93">
        <f>'2014'!C29</f>
        <v>27</v>
      </c>
      <c r="F33" s="93">
        <f>'2014'!E29</f>
        <v>29597309</v>
      </c>
      <c r="G33" s="93">
        <f t="shared" si="0"/>
        <v>1096196.6296296297</v>
      </c>
    </row>
    <row r="34" spans="4:7" ht="12.75">
      <c r="D34" s="110" t="s">
        <v>39</v>
      </c>
      <c r="E34" s="93">
        <f>'2014'!C30</f>
        <v>22</v>
      </c>
      <c r="F34" s="93">
        <f>'2014'!E30</f>
        <v>27584753</v>
      </c>
      <c r="G34" s="93">
        <f t="shared" si="0"/>
        <v>1253852.4090909092</v>
      </c>
    </row>
    <row r="35" spans="4:7" ht="12.75">
      <c r="D35" s="100" t="s">
        <v>40</v>
      </c>
      <c r="E35" s="93">
        <f>'2014'!C31</f>
        <v>93</v>
      </c>
      <c r="F35" s="93">
        <f>'2014'!E31</f>
        <v>192827435</v>
      </c>
      <c r="G35" s="93">
        <f t="shared" si="0"/>
        <v>2073413.2795698924</v>
      </c>
    </row>
    <row r="36" spans="4:7" ht="12.75">
      <c r="D36" s="111" t="s">
        <v>41</v>
      </c>
      <c r="E36" s="93">
        <f>'2014'!C32</f>
        <v>37119219</v>
      </c>
      <c r="F36" s="93">
        <f>'2014'!E32</f>
        <v>62785906742</v>
      </c>
      <c r="G36" s="93">
        <f t="shared" si="0"/>
        <v>1691.4662655483135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FEUERSTEIN Ingrid</dc:creator>
  <cp:keywords/>
  <dc:description/>
  <cp:lastModifiedBy>p</cp:lastModifiedBy>
  <cp:lastPrinted>2016-04-11T13:59:33Z</cp:lastPrinted>
  <dcterms:created xsi:type="dcterms:W3CDTF">2016-04-11T13:59:55Z</dcterms:created>
  <dcterms:modified xsi:type="dcterms:W3CDTF">2016-04-15T00:41:14Z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